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ndintsetseg\1. АЖИЛ\2. XYH AM\16. POP &amp; HH TYPE for WEB\"/>
    </mc:Choice>
  </mc:AlternateContent>
  <xr:revisionPtr revIDLastSave="0" documentId="13_ncr:1_{82858AE6-CEA9-4AA0-AC2E-621CCD82F784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Өрх, хүн амын тоо, дүүргээр" sheetId="4" r:id="rId1"/>
    <sheet name="Өрх, хүн амын тоо, хороогоор" sheetId="8" r:id="rId2"/>
  </sheets>
  <definedNames>
    <definedName name="_xlnm._FilterDatabase" localSheetId="1" hidden="1">'Өрх, хүн амын тоо, хороогоор'!$A$5:$S$197</definedName>
    <definedName name="_xlnm.Print_Area" localSheetId="1">'Өрх, хүн амын тоо, хороогоор'!$A$1:$S$197</definedName>
    <definedName name="_xlnm.Print_Titles" localSheetId="1">'Өрх, хүн амын тоо, хороогоор'!$3:$5</definedName>
  </definedNames>
  <calcPr calcId="191029"/>
</workbook>
</file>

<file path=xl/calcChain.xml><?xml version="1.0" encoding="utf-8"?>
<calcChain xmlns="http://schemas.openxmlformats.org/spreadsheetml/2006/main">
  <c r="AA139" i="8" l="1"/>
  <c r="X131" i="8"/>
  <c r="X132" i="8"/>
  <c r="X133" i="8"/>
  <c r="X134" i="8"/>
  <c r="X135" i="8"/>
  <c r="X136" i="8"/>
  <c r="X137" i="8"/>
  <c r="X138" i="8"/>
  <c r="X139" i="8"/>
  <c r="X140" i="8"/>
  <c r="X141" i="8"/>
  <c r="X142" i="8"/>
  <c r="X143" i="8"/>
  <c r="X144" i="8"/>
  <c r="X145" i="8"/>
  <c r="X146" i="8"/>
  <c r="X147" i="8"/>
  <c r="X148" i="8"/>
  <c r="X130" i="8"/>
  <c r="W131" i="8"/>
  <c r="W132" i="8"/>
  <c r="W133" i="8"/>
  <c r="W134" i="8"/>
  <c r="W135" i="8"/>
  <c r="W136" i="8"/>
  <c r="W137" i="8"/>
  <c r="W138" i="8"/>
  <c r="W139" i="8"/>
  <c r="W140" i="8"/>
  <c r="W141" i="8"/>
  <c r="W142" i="8"/>
  <c r="W143" i="8"/>
  <c r="W144" i="8"/>
  <c r="W145" i="8"/>
  <c r="W146" i="8"/>
  <c r="W147" i="8"/>
  <c r="W148" i="8"/>
  <c r="W130" i="8"/>
  <c r="V131" i="8"/>
  <c r="V132" i="8"/>
  <c r="V133" i="8"/>
  <c r="V134" i="8"/>
  <c r="V135" i="8"/>
  <c r="V136" i="8"/>
  <c r="V137" i="8"/>
  <c r="V138" i="8"/>
  <c r="V139" i="8"/>
  <c r="V140" i="8"/>
  <c r="V141" i="8"/>
  <c r="V142" i="8"/>
  <c r="V143" i="8"/>
  <c r="V144" i="8"/>
  <c r="V145" i="8"/>
  <c r="V146" i="8"/>
  <c r="V147" i="8"/>
  <c r="V148" i="8"/>
  <c r="V130" i="8"/>
  <c r="D124" i="8" l="1"/>
  <c r="E124" i="8"/>
  <c r="F124" i="8"/>
  <c r="G124" i="8"/>
  <c r="H124" i="8"/>
  <c r="I124" i="8"/>
  <c r="J124" i="8"/>
  <c r="K124" i="8"/>
  <c r="L124" i="8"/>
  <c r="M124" i="8"/>
  <c r="N124" i="8"/>
  <c r="O124" i="8"/>
  <c r="P124" i="8"/>
  <c r="Q124" i="8"/>
  <c r="R124" i="8"/>
  <c r="S124" i="8"/>
  <c r="C124" i="8"/>
  <c r="S128" i="8"/>
  <c r="R128" i="8"/>
  <c r="Q128" i="8"/>
  <c r="P128" i="8"/>
  <c r="O128" i="8"/>
  <c r="N128" i="8"/>
  <c r="M128" i="8"/>
  <c r="L128" i="8"/>
  <c r="K128" i="8"/>
  <c r="J128" i="8"/>
  <c r="I128" i="8"/>
  <c r="H128" i="8"/>
  <c r="G128" i="8"/>
  <c r="F128" i="8"/>
  <c r="E128" i="8"/>
  <c r="D128" i="8"/>
  <c r="C128" i="8"/>
  <c r="E16" i="4" l="1"/>
  <c r="F16" i="4"/>
  <c r="C35" i="8"/>
  <c r="F149" i="8"/>
  <c r="G149" i="8"/>
  <c r="H149" i="8"/>
  <c r="I149" i="8"/>
  <c r="J149" i="8"/>
  <c r="K149" i="8"/>
  <c r="L149" i="8"/>
  <c r="M149" i="8"/>
  <c r="N149" i="8"/>
  <c r="O149" i="8"/>
  <c r="P149" i="8"/>
  <c r="Q149" i="8"/>
  <c r="R149" i="8"/>
  <c r="S149" i="8"/>
  <c r="C75" i="8"/>
  <c r="D75" i="8"/>
  <c r="E65" i="8"/>
  <c r="E28" i="8"/>
  <c r="D194" i="8"/>
  <c r="D149" i="8"/>
  <c r="D97" i="8"/>
  <c r="D65" i="8"/>
  <c r="D35" i="8"/>
  <c r="D28" i="8"/>
  <c r="C149" i="8"/>
  <c r="E149" i="8"/>
  <c r="G28" i="8"/>
  <c r="E97" i="8"/>
  <c r="F97" i="8"/>
  <c r="G97" i="8"/>
  <c r="H97" i="8"/>
  <c r="I97" i="8"/>
  <c r="J97" i="8"/>
  <c r="K97" i="8"/>
  <c r="L97" i="8"/>
  <c r="M97" i="8"/>
  <c r="N97" i="8"/>
  <c r="O97" i="8"/>
  <c r="P97" i="8"/>
  <c r="Q97" i="8"/>
  <c r="R97" i="8"/>
  <c r="S97" i="8"/>
  <c r="C97" i="8"/>
  <c r="E194" i="8"/>
  <c r="F194" i="8"/>
  <c r="G194" i="8"/>
  <c r="H194" i="8"/>
  <c r="I194" i="8"/>
  <c r="J194" i="8"/>
  <c r="K194" i="8"/>
  <c r="L194" i="8"/>
  <c r="M194" i="8"/>
  <c r="N194" i="8"/>
  <c r="O194" i="8"/>
  <c r="P194" i="8"/>
  <c r="Q194" i="8"/>
  <c r="R194" i="8"/>
  <c r="S194" i="8"/>
  <c r="C194" i="8"/>
  <c r="F65" i="8"/>
  <c r="G65" i="8"/>
  <c r="H65" i="8"/>
  <c r="I65" i="8"/>
  <c r="J65" i="8"/>
  <c r="K65" i="8"/>
  <c r="L65" i="8"/>
  <c r="M65" i="8"/>
  <c r="N65" i="8"/>
  <c r="O65" i="8"/>
  <c r="P65" i="8"/>
  <c r="Q65" i="8"/>
  <c r="R65" i="8"/>
  <c r="S65" i="8"/>
  <c r="C65" i="8"/>
  <c r="C28" i="8"/>
  <c r="F75" i="8"/>
  <c r="G75" i="8"/>
  <c r="H75" i="8"/>
  <c r="I75" i="8"/>
  <c r="J75" i="8"/>
  <c r="K75" i="8"/>
  <c r="L75" i="8"/>
  <c r="M75" i="8"/>
  <c r="N75" i="8"/>
  <c r="O75" i="8"/>
  <c r="P75" i="8"/>
  <c r="Q75" i="8"/>
  <c r="R75" i="8"/>
  <c r="S75" i="8"/>
  <c r="E75" i="8"/>
  <c r="F35" i="8"/>
  <c r="G35" i="8"/>
  <c r="H35" i="8"/>
  <c r="I35" i="8"/>
  <c r="J35" i="8"/>
  <c r="K35" i="8"/>
  <c r="L35" i="8"/>
  <c r="M35" i="8"/>
  <c r="N35" i="8"/>
  <c r="O35" i="8"/>
  <c r="P35" i="8"/>
  <c r="Q35" i="8"/>
  <c r="R35" i="8"/>
  <c r="S35" i="8"/>
  <c r="E35" i="8"/>
  <c r="S28" i="8"/>
  <c r="R28" i="8"/>
  <c r="Q28" i="8"/>
  <c r="P28" i="8"/>
  <c r="O28" i="8"/>
  <c r="N28" i="8"/>
  <c r="M28" i="8"/>
  <c r="L28" i="8"/>
  <c r="K28" i="8"/>
  <c r="J28" i="8"/>
  <c r="I28" i="8"/>
  <c r="H28" i="8"/>
  <c r="F28" i="8"/>
  <c r="C195" i="8" l="1"/>
  <c r="S195" i="8"/>
  <c r="N195" i="8"/>
  <c r="K195" i="8"/>
  <c r="R195" i="8"/>
  <c r="L195" i="8"/>
  <c r="O195" i="8"/>
  <c r="D195" i="8"/>
  <c r="P195" i="8"/>
  <c r="G195" i="8"/>
  <c r="H195" i="8"/>
  <c r="E195" i="8"/>
  <c r="F195" i="8"/>
  <c r="M195" i="8"/>
  <c r="I195" i="8"/>
  <c r="Q195" i="8"/>
  <c r="J195" i="8"/>
  <c r="C16" i="4"/>
  <c r="L16" i="4"/>
  <c r="R16" i="4"/>
  <c r="M16" i="4"/>
  <c r="J16" i="4"/>
  <c r="I16" i="4"/>
  <c r="G16" i="4"/>
  <c r="N16" i="4"/>
  <c r="Q16" i="4"/>
  <c r="D16" i="4"/>
  <c r="P16" i="4"/>
  <c r="K16" i="4"/>
  <c r="O16" i="4"/>
  <c r="H16" i="4"/>
  <c r="D20" i="4" l="1"/>
  <c r="F20" i="4" s="1"/>
  <c r="E20" i="4"/>
  <c r="G20" i="4" s="1"/>
  <c r="E19" i="4"/>
  <c r="G19" i="4" s="1"/>
  <c r="D19" i="4"/>
  <c r="F19" i="4" s="1"/>
</calcChain>
</file>

<file path=xl/sharedStrings.xml><?xml version="1.0" encoding="utf-8"?>
<sst xmlns="http://schemas.openxmlformats.org/spreadsheetml/2006/main" count="269" uniqueCount="224">
  <si>
    <t>Улаанбаатар</t>
  </si>
  <si>
    <t>байшин хорооллын</t>
  </si>
  <si>
    <t xml:space="preserve">гэр хорооллын </t>
  </si>
  <si>
    <t>нийтийн орон сууцны</t>
  </si>
  <si>
    <t>тусдаа тохилог орон сууцны</t>
  </si>
  <si>
    <t>тохилог орон сууцанд</t>
  </si>
  <si>
    <t>байшинд амьдардаг</t>
  </si>
  <si>
    <t>монгол гэрт амьдардаг</t>
  </si>
  <si>
    <t>Нэр</t>
  </si>
  <si>
    <t>Хан-Уул</t>
  </si>
  <si>
    <t>Багануур</t>
  </si>
  <si>
    <t>Налайх</t>
  </si>
  <si>
    <t>Баянгол</t>
  </si>
  <si>
    <t>Чингэлтэй</t>
  </si>
  <si>
    <t>Багахангай</t>
  </si>
  <si>
    <t>Сонгинохайрхан</t>
  </si>
  <si>
    <t>Нийслэлийн Статистикийн Газар</t>
  </si>
  <si>
    <t>Дүүргийн</t>
  </si>
  <si>
    <t>орон гэргүй</t>
  </si>
  <si>
    <t>Нийт өрхийн тоо</t>
  </si>
  <si>
    <t>Өрхийн тоо</t>
  </si>
  <si>
    <t>Хүн амын тоо</t>
  </si>
  <si>
    <t>Баянзүрх</t>
  </si>
  <si>
    <t>Сүхбаатар</t>
  </si>
  <si>
    <t xml:space="preserve"> Хүн амын
тоо, бүгд</t>
  </si>
  <si>
    <t>Хороо</t>
  </si>
  <si>
    <t>Нисэх,  7-р байрны баруун талд</t>
  </si>
  <si>
    <t>Хан-Уул дүүргийн дүн</t>
  </si>
  <si>
    <t>Багануур дүүргийн дүн</t>
  </si>
  <si>
    <t>Баянзүрх дүүргийн дүн</t>
  </si>
  <si>
    <t>Налайх дүүргийн дүн</t>
  </si>
  <si>
    <t>4-р хороолол, 7-р хорооны эсрэг талд 13-р байр</t>
  </si>
  <si>
    <t>6-р бичил хороолол, 6б байр</t>
  </si>
  <si>
    <t>3-р хороолол, Өргөө кино театрын баруун, 3-р байр</t>
  </si>
  <si>
    <t>Гандангийн 60 айлын хажууд</t>
  </si>
  <si>
    <t>5 шар, Тээвэрчдийн эмнэлгийн дэргэд</t>
  </si>
  <si>
    <t>Баянгол дүүргийн дүн</t>
  </si>
  <si>
    <t>Сүхбаатар дүүргийн дүн</t>
  </si>
  <si>
    <t>2-р 40 мянгат, 18-р байр 2 тоот</t>
  </si>
  <si>
    <t>Чингэлтэй дүүргийн дүн</t>
  </si>
  <si>
    <t>Өндөртолгой</t>
  </si>
  <si>
    <t>Багахангай дүүргийн дүн</t>
  </si>
  <si>
    <t>Толгойт, Гүнгэрваа захын хойно, өөрийн байр</t>
  </si>
  <si>
    <t>Толгойт, 65-р сургуулийн ард, бага нарангийн 44-56</t>
  </si>
  <si>
    <t>Толгойт, их нарангийн 8-р гудамж 14-б тоот</t>
  </si>
  <si>
    <t>ХМК-ын баруун талд, Баянголын 47-19 тоот</t>
  </si>
  <si>
    <t>Баянхошуу, АОС-ны 3-125 тоот</t>
  </si>
  <si>
    <t>Жаргалант тосгоны төв</t>
  </si>
  <si>
    <t>Сонгинохайрхан дүүргийн дүн</t>
  </si>
  <si>
    <t>Улаанбаатар хот</t>
  </si>
  <si>
    <t>Хорооны</t>
  </si>
  <si>
    <t>Улиастайн шинэ эцэс,
өөрийн байранд</t>
  </si>
  <si>
    <t>2-р хороолол, 25-р эмийн
сангийн замын урд 62-4 орц</t>
  </si>
  <si>
    <t>10-р хороолол, АУ-ны
коллежийн урд 32-р байр</t>
  </si>
  <si>
    <t>МYТВ-ийн буруун хойно,
46-р сургуулийн дэргэд</t>
  </si>
  <si>
    <t>Бага тойрог, 5-р
сургуулийн баруун талд</t>
  </si>
  <si>
    <t>Ханын материал, 9-р
сургуулийн хойд талд</t>
  </si>
  <si>
    <t>Баянхошуу, монгол керамик
тоосгоны үйлдвэрийн хойно</t>
  </si>
  <si>
    <t>Баянхошуу, шинэ эцэс,
зүүнбаян-уулын 14-27 тоот</t>
  </si>
  <si>
    <t>1-р хороолол, 9-р байрны
дэргэд өөрийн байр</t>
  </si>
  <si>
    <t>1-р хороолол, 14-р байрны
ард, өөрийн байр</t>
  </si>
  <si>
    <t>1-р хороолол, 20-р байрны
дэргэд, өөрийн байр</t>
  </si>
  <si>
    <t>1-р хороолол, 32-р байрны
ард, өөрийн байр</t>
  </si>
  <si>
    <t>Шинэ цэргийн хотхон, 1-р
байрны баруун талд</t>
  </si>
  <si>
    <t>Толгойт, ХЦ-ийн 05-р ангийн
хойд талд, өөрийн байр</t>
  </si>
  <si>
    <t>Баруун салаа, дэнжийн
задгай, өөрийн байр</t>
  </si>
  <si>
    <t>Зүүн салааны хуучин эцэс,
өөрийн байранд</t>
  </si>
  <si>
    <t>32-ын тойрог, 57-р сургуулийн ард, өөрийн байр</t>
  </si>
  <si>
    <t>Хайлааст, 17-р сургуулийн зүүн хойно, өөрийн байр</t>
  </si>
  <si>
    <t>Чоймболын гудамж, "Сансар" КаТВ-ийн баруун хойно</t>
  </si>
  <si>
    <t xml:space="preserve">Гордокын төв, өөрийн байранд </t>
  </si>
  <si>
    <t>Ватиканы сүмийн зүүн талд, өөрийн байр</t>
  </si>
  <si>
    <t>Яармаг, яармагийн 2-р буудлын ард талд</t>
  </si>
  <si>
    <t>Яармаг, 60-р сургуулийн хойд талд</t>
  </si>
  <si>
    <t>Яармаг, 60-р сургуулийн баруун хойд талд</t>
  </si>
  <si>
    <t>Биокомбинат, өөрийн байр</t>
  </si>
  <si>
    <t>Яармаг, амбулатор 1-ийн хажууд</t>
  </si>
  <si>
    <t>2-р хороолол, 30-р байрны урд өөрийн байр</t>
  </si>
  <si>
    <t>4-р хороолол, эрүүл мэндийн 6-р төвийн хойно өөрийн байр</t>
  </si>
  <si>
    <t>Өлзийт хороолол, өөрийн байр</t>
  </si>
  <si>
    <t>3-р хорооллын эцэс, Хас-баатарын 25-р байр 1 давхар</t>
  </si>
  <si>
    <t>21-р хороолол, 62-р сургуулийн урд талд</t>
  </si>
  <si>
    <t>4-р хороолол, 96-р сургуулийн зүүн хойд талд өөрийн байр</t>
  </si>
  <si>
    <t>3-р хороолол, 1000 нэрийн дэлгүүрийн ард, өөрийн байр</t>
  </si>
  <si>
    <t>50-р сургуулийн хажууд өөрйин байр</t>
  </si>
  <si>
    <t>Хүрээ хотхоны 23-р байр
3 тоот</t>
  </si>
  <si>
    <t>6-р хороолол, 31-р байр 4-р орц, 40 тоот</t>
  </si>
  <si>
    <t>Дамбадаржаа, 58-р сургуулийн баруун талд өөрийн байр</t>
  </si>
  <si>
    <t>Бэлх, 71-р сургуулийн зүүн талд  өөрийн байр</t>
  </si>
  <si>
    <t>4 буудал, Рашааны 8-р гудамж
замын зүүн талд өөрийн байр</t>
  </si>
  <si>
    <t>Дэнжийн 1000, хуучин захын хажууд өөрийн байр</t>
  </si>
  <si>
    <t>Зурагтын хуучин эцсийн буудал, өөрийн байр</t>
  </si>
  <si>
    <t>Телевизийн зүүн тал,  Дунд тосгоны 9-105 тоот, өөрийн байр</t>
  </si>
  <si>
    <t>Дэнжийн 1000, 43-р байр,
өөрийн байр</t>
  </si>
  <si>
    <t>Дэнжийн 1000, Эрдэнэсуварга
ХХК-ийн хажууд, өөрийн байр</t>
  </si>
  <si>
    <t>Хайлааст, 10-126 тоот,
өөрийн байр</t>
  </si>
  <si>
    <t>Хайлааст, хуучин эцсийн буудал,
өөрийн байр</t>
  </si>
  <si>
    <t>Хайлааст, Согоотын 46-506 тоот,
өөрийн байр</t>
  </si>
  <si>
    <t>Чингэлтэй, хуучин эцсийн буудал  61-р гудамж, өөрийн байр</t>
  </si>
  <si>
    <t>Чингэлтэй, 2-р буудлын урд,
өөрийн байр</t>
  </si>
  <si>
    <t>Салхитын эцэс, дээд салхитын
2-26 тоот, өөрийн байр</t>
  </si>
  <si>
    <t>2-р хороолол, Ганзам ЗБ-ын
баруун талд, өөрийн байр</t>
  </si>
  <si>
    <t>2-р хороолол, Ган зам ЗБ-ын
хойд талд, өөрийн байр</t>
  </si>
  <si>
    <t>4-р хороолол, шуудангийн 23-р салбарын урд, өөрийн байр</t>
  </si>
  <si>
    <t>3-р хороолол, 12-р хорооны урд, өөрийн байр</t>
  </si>
  <si>
    <t>6-р бичил хорооллын хойно,
ЗАА 15-413 тоот, өөрийн байр</t>
  </si>
  <si>
    <t>Гэмтлийн эмнэлгийн замын хойно, Горькийн 28-1287 тоот</t>
  </si>
  <si>
    <t>220 мянгат, 25-р байрны урд талд, 15/1-р байрны 1 давхарт</t>
  </si>
  <si>
    <t>5-р хороолол, Циркийн зүүн талд, 31-р сургууль 1 давхарт</t>
  </si>
  <si>
    <t>5-р хороолол, ЭМ-ийн 16-р төвийн хашаанд, өөрийн байр</t>
  </si>
  <si>
    <t>50 мянгат, 28-р байрны зүүн хойно, өөрийн байранд</t>
  </si>
  <si>
    <t>5-р хороолол, 39-р байрны урд, Өрхийн эмнэлгийн 1 давхарт</t>
  </si>
  <si>
    <t>НҮБ-ийн гудамж, Кубын ЭСЯ-ны урд, 6 давхар байрны 1 давхарт</t>
  </si>
  <si>
    <t>11-р хороолол, Эрхүүгийн гудамж,  өрхийн эмнэлгийн байр</t>
  </si>
  <si>
    <t>100 айл, 16-р сургуулийн хашаанд, 16-р байрны 1 давхарт</t>
  </si>
  <si>
    <t>100 айл, Цагдаагийн гудамж,
8-р байрны 1 давхарт</t>
  </si>
  <si>
    <t>3 буудал, 32-ын тойрог,
Хангайн 17-684 тоот</t>
  </si>
  <si>
    <t>Шарга морьтын 1-р буудал</t>
  </si>
  <si>
    <t>Дамбадаржаа, 31-р гудамж, 
хорооны цогцолбор</t>
  </si>
  <si>
    <t>Толгойт, Орбитын
10-р гудамж 141 тоот</t>
  </si>
  <si>
    <t>Баянхошуу,
Зүүнбаянцагааны 11-1а тоот</t>
  </si>
  <si>
    <t>Баянхошуу, шинэ эцэс, 76-р сургуулийн баруун талд</t>
  </si>
  <si>
    <t>Сансар, 12-р хороолол, 21-р байрны хойно, өөрийн байр</t>
  </si>
  <si>
    <t>15-р хороолол, 4-р байр
1-р орц 3 тоот</t>
  </si>
  <si>
    <t>13-р хороолол, 21-р сургуу-
лийн хойно, өөрийн байр</t>
  </si>
  <si>
    <t>19-р хороолол, 75-р сургуулийн ард талд</t>
  </si>
  <si>
    <t>Нисэх, Буянт-Ухаа, 23-р гудамж, 107-р ангийн хашаанд</t>
  </si>
  <si>
    <t>Туул тосгон, өөрийн байр</t>
  </si>
  <si>
    <t>Чингисийн өргөн чөлөө, Наран хотхон үйлчилгээний байр</t>
  </si>
  <si>
    <t>Буянт-Ухаа, Нисэхийн 2-р байрны баруун талд</t>
  </si>
  <si>
    <t>Шархад, эцсийн буудал, шар-хадны 28-р гудамж, өөрийн байр</t>
  </si>
  <si>
    <t>Амгалан, ТЗ-ын өртөөний баруун хойд талд, өөрийн байр</t>
  </si>
  <si>
    <t>ХӨСҮТ-ийн зүүн талд,
өөрийн байр</t>
  </si>
  <si>
    <t>13-р хороолол, 1-р байрны урд,
өөрийн байр</t>
  </si>
  <si>
    <t>16-р хороолол, 17-р байрны ард талд, өөрийн байр</t>
  </si>
  <si>
    <t>Бага дарь эхийн 2-р гудамж,
өөрийн байр</t>
  </si>
  <si>
    <t>Газарчин дээд сургуулийн урд, Эрдэнэтолгойн 1-р гудамж</t>
  </si>
  <si>
    <t>Сэлбийн 7-р гудамж, "Баваахай" хүнсний дэлгүүрийн 2 давхарт</t>
  </si>
  <si>
    <t>Хужирбулан, 11-ийн эцсийн буудал өөрийн байр</t>
  </si>
  <si>
    <t>Дарь эхийн 10-р гудамж, их дарь эх 5-р хэсэг, өөрийн байр</t>
  </si>
  <si>
    <t>Төмөр зам</t>
  </si>
  <si>
    <t>141-р цэцэрлэгийн баруун талд</t>
  </si>
  <si>
    <t>Тэрэлжийн төвд,
өөрийн байранд</t>
  </si>
  <si>
    <t>Хорооны цогцолбор байр,
23-р байрны хажууд</t>
  </si>
  <si>
    <t>2-р хороо өөрийн байр</t>
  </si>
  <si>
    <t>Хорооны цогцолбор байр,
Капитал банкны хажууд</t>
  </si>
  <si>
    <t>Хорооны цогцолбор байр,
Рашаант хэсэг</t>
  </si>
  <si>
    <t>Хорооны цогцолбор байр,
Нарийн хэсэг</t>
  </si>
  <si>
    <t>19-р хороолол, 120 мянгат,
8-р байрны 10 тоот</t>
  </si>
  <si>
    <t>Удирдлагын академийн урд, 44-р байранд</t>
  </si>
  <si>
    <t>"Дөлгөөн нуур"-ын хойд талд, 17/1-р байрны 1 давхар</t>
  </si>
  <si>
    <t>1-р хороолол, 2-р байрны хойд талд, өөрийн байр</t>
  </si>
  <si>
    <t>1-р хороолол, 27-р байрны хойд талд, өөрийн байр</t>
  </si>
  <si>
    <t>21-р хороолол, 5 шар, 11-р байрны урд, өөрийн байр</t>
  </si>
  <si>
    <t>Толгойт, Мандал овооны 19-р гудамж 45 тоот, өөрийн байр</t>
  </si>
  <si>
    <t>Орчлон хорооллын урд,
өөрийн байр</t>
  </si>
  <si>
    <t>Баянхошуу 112-р буудал, Сансрын 2-58 тоот, өөрийн байр</t>
  </si>
  <si>
    <t>Москва хороолол,
131-3 байр</t>
  </si>
  <si>
    <t>1-р хорооллын арын дэнж,
Хамбын 4-30 тоот</t>
  </si>
  <si>
    <t>1-р хорооллын арын дэнж,
Алтайн 3-р гудамж, өөрийн байр</t>
  </si>
  <si>
    <t>Баруун түрүү, өөрийн байр</t>
  </si>
  <si>
    <t>Сансар, 12-р хороолол, Хөх тэнгэрийн гудамж, өөрийн байр</t>
  </si>
  <si>
    <t>Улаанхуаран, цагдаагийн академийн 48-3-27 тоот</t>
  </si>
  <si>
    <t>Хонхор, 18 айлын орон сууцны хойно, өөрийн байр</t>
  </si>
  <si>
    <t>Амгалан, Жанжин клубын байр</t>
  </si>
  <si>
    <t>Шархадны гудамж, 1-р хотхоны байрны дунд</t>
  </si>
  <si>
    <t>Гачуурт тосгон, 85-р сургуулийн баруун талд</t>
  </si>
  <si>
    <t>Алтан-Өлгийн 14-р гудамж, өөрийн байр</t>
  </si>
  <si>
    <t>Дүнжингарав хорооллын замын урд талд, өөрийн байр</t>
  </si>
  <si>
    <t>10-р хороолол, Хөх хот рестораны ард</t>
  </si>
  <si>
    <t>Өргөө кинотейтрын хойно,
Зүүн нарангийн 13-р гудамж</t>
  </si>
  <si>
    <t>Сонин зул хоршооны хойд талд, өөрийн байр</t>
  </si>
  <si>
    <t>Даваажавын гудамж, 23-р байрны дэргэд, өөрийн байр</t>
  </si>
  <si>
    <t>109-р бага сургуулийн хойд
талд, өөрийн байр</t>
  </si>
  <si>
    <t>Буян налайх худалдааны төвийн эсрэг талд</t>
  </si>
  <si>
    <t>Нисэхийн1-р гудамж, 123-р цэцэрлэгийн хажууд</t>
  </si>
  <si>
    <t>19-р хороолол,
3-р байрны хажууд</t>
  </si>
  <si>
    <t>Яармаг,
34-р сургуулийн хажууд</t>
  </si>
  <si>
    <t>Да хүрээ захын зүүн тал, эмнэл-
гийн 18-р гудамж, өөрийн байр</t>
  </si>
  <si>
    <t>13-р хороолол, 129-р цэцэрлэ-
гийн зүүн хойно, өөрийн байр</t>
  </si>
  <si>
    <t>Од кино театрын баруун талд,
34-3-р орц</t>
  </si>
  <si>
    <t>ХYДС-ийн урд талд,
12а байрны 1-р давхарт</t>
  </si>
  <si>
    <t>Бэлх, Бэлхийн 30-504 тоот,
хорооны цогцолцор</t>
  </si>
  <si>
    <t>Бэлхийн шинэ эцэс, Цолмонгийн 7-р гудамжны эхэнд</t>
  </si>
  <si>
    <t>Хангай захын зүүн талд, "Монгол фермер" сургуулийн урд</t>
  </si>
  <si>
    <t>Хүн амын
тоо</t>
  </si>
  <si>
    <t>Өрхийн хувь</t>
  </si>
  <si>
    <t>Хүн амын
хувь</t>
  </si>
  <si>
    <t>Гэр хороололд амьдарч байгаа</t>
  </si>
  <si>
    <t>Байшин хороололд амьдарч байгаа</t>
  </si>
  <si>
    <t xml:space="preserve"> Үүнээс: эмэгтэй</t>
  </si>
  <si>
    <t xml:space="preserve">15-р хороолол, Баянцээл худалдааны төвийн зүүн </t>
  </si>
  <si>
    <t xml:space="preserve">13-р хороолол, "Шинэ монгол" сургуулийн хойд </t>
  </si>
  <si>
    <t xml:space="preserve">69-р сургуулийн зүүн хойно, Өлгийн гудамж, </t>
  </si>
  <si>
    <t xml:space="preserve">6 буудал, Хандгайтын 30-375 тоот, хорооны цогцолбор </t>
  </si>
  <si>
    <t>Нийтийн орон сууцны</t>
  </si>
  <si>
    <t>Тусдаа тохилог орон сууцны</t>
  </si>
  <si>
    <t>Орон гэргүй</t>
  </si>
  <si>
    <t>Байшин хорооллын</t>
  </si>
  <si>
    <t xml:space="preserve">Гэр хорооллын </t>
  </si>
  <si>
    <t>Тохилог орон сууцанд</t>
  </si>
  <si>
    <t>Байшинд амьдардаг</t>
  </si>
  <si>
    <t>Монгол гэрт амьдардаг</t>
  </si>
  <si>
    <t xml:space="preserve">Удирдлагын академийн хажууд 48-р байр 1 давхар </t>
  </si>
  <si>
    <t>Оргил рашаан сувилалын хойно өөрийн байр</t>
  </si>
  <si>
    <t>Улаанбаатар сувилалын урд талд</t>
  </si>
  <si>
    <t xml:space="preserve">Ивээл хотхоны хажууд 26-р байр </t>
  </si>
  <si>
    <t xml:space="preserve">Буянт-ухаа 2 хотхон 1017 байр 1 давхар </t>
  </si>
  <si>
    <t>8-р хороо</t>
  </si>
  <si>
    <t>33-р хороо Тахилт 3-26</t>
  </si>
  <si>
    <t>34-р хороо СХД-ийн Спорт хороо</t>
  </si>
  <si>
    <t>35-р хороо Орбитын 61-28 тоот</t>
  </si>
  <si>
    <t>36-р хороо Алтан овооны 6-2 тоот,</t>
  </si>
  <si>
    <t>37-р хороо Содон хороололын урд 70б-2</t>
  </si>
  <si>
    <t>38-р хороо Хүнсчдийн гудамж 20</t>
  </si>
  <si>
    <t>39-р хороо Хангайн 60-37б тоот,</t>
  </si>
  <si>
    <t>40-р хороо Баянхошууны 40-21 тоот</t>
  </si>
  <si>
    <t>41-р хороо зээлийн 9-1г</t>
  </si>
  <si>
    <t>42-р хороо Одонт 26-1 тоот</t>
  </si>
  <si>
    <t>43-р хороо Алтайн 6-588 тоот</t>
  </si>
  <si>
    <t>2021 оны 1 сарын 1-ний байдлаар</t>
  </si>
  <si>
    <t>ОРОН СУУЦНЫ БОЛОН СУУЦНЫ ТУСДАА БАЙШИН, ГЭРТ АМЬДАРДАГ ӨРХИЙН СУДАЛГАА, 2020 ОН</t>
  </si>
  <si>
    <t>24-р хороо</t>
  </si>
  <si>
    <t>25-р хороо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</si>
</sst>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"/>
    <numFmt numFmtId="165" formatCode="###0"/>
    <numFmt numFmtId="166" formatCode="[$-10409]#\ ##0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8"/>
      <name val="Arial"/>
      <family val="2"/>
    </font>
    <font>
      <sz val="10"/>
      <name val="Arial Mon"/>
      <family val="2"/>
    </font>
    <font>
      <sz val="10"/>
      <color rgb="FF002060"/>
      <name val="Tahoma"/>
      <family val="2"/>
    </font>
    <font>
      <b/>
      <sz val="10"/>
      <color rgb="FF002060"/>
      <name val="Tahoma"/>
      <family val="2"/>
    </font>
    <font>
      <sz val="8"/>
      <color rgb="FF002060"/>
      <name val="Tahoma"/>
      <family val="2"/>
    </font>
    <font>
      <sz val="9"/>
      <color rgb="FF002060"/>
      <name val="Tahoma"/>
      <family val="2"/>
    </font>
    <font>
      <b/>
      <sz val="9"/>
      <color rgb="FF002060"/>
      <name val="Tahoma"/>
      <family val="2"/>
    </font>
    <font>
      <sz val="10"/>
      <name val="Arial Mon"/>
      <family val="2"/>
    </font>
    <font>
      <i/>
      <sz val="8"/>
      <color rgb="FF002060"/>
      <name val="Tahoma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rgb="FF002060"/>
      <name val="Arial Mon"/>
      <family val="2"/>
    </font>
    <font>
      <sz val="10"/>
      <color theme="3" tint="-0.499984740745262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</patternFill>
    </fill>
  </fills>
  <borders count="19">
    <border>
      <left/>
      <right/>
      <top/>
      <bottom/>
      <diagonal/>
    </border>
    <border>
      <left style="hair">
        <color theme="3" tint="0.39997558519241921"/>
      </left>
      <right style="hair">
        <color theme="3" tint="0.39997558519241921"/>
      </right>
      <top style="hair">
        <color theme="3" tint="0.39997558519241921"/>
      </top>
      <bottom style="hair">
        <color theme="3" tint="0.3999755851924192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theme="3" tint="0.39997558519241921"/>
      </left>
      <right/>
      <top style="hair">
        <color theme="3" tint="0.39997558519241921"/>
      </top>
      <bottom/>
      <diagonal/>
    </border>
    <border>
      <left/>
      <right/>
      <top style="hair">
        <color theme="3" tint="0.39997558519241921"/>
      </top>
      <bottom/>
      <diagonal/>
    </border>
    <border>
      <left/>
      <right style="hair">
        <color theme="3" tint="0.39997558519241921"/>
      </right>
      <top style="hair">
        <color theme="3" tint="0.3999755851924192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24994659260841701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1">
    <xf numFmtId="0" fontId="0" fillId="0" borderId="0"/>
    <xf numFmtId="0" fontId="4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3" fillId="4" borderId="0" applyNumberFormat="0" applyBorder="0" applyAlignment="0" applyProtection="0"/>
    <xf numFmtId="0" fontId="1" fillId="0" borderId="0"/>
    <xf numFmtId="0" fontId="1" fillId="0" borderId="0"/>
    <xf numFmtId="43" fontId="12" fillId="0" borderId="0" applyFont="0" applyFill="0" applyBorder="0" applyAlignment="0" applyProtection="0"/>
  </cellStyleXfs>
  <cellXfs count="97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2" xfId="4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2" borderId="2" xfId="6" applyFont="1" applyFill="1" applyBorder="1" applyAlignment="1">
      <alignment horizontal="right" vertical="center" wrapText="1"/>
    </xf>
    <xf numFmtId="0" fontId="5" fillId="0" borderId="6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7" applyFont="1" applyFill="1" applyBorder="1" applyAlignment="1">
      <alignment horizontal="center" vertical="center"/>
    </xf>
    <xf numFmtId="165" fontId="5" fillId="0" borderId="2" xfId="8" applyNumberFormat="1" applyFont="1" applyBorder="1" applyAlignment="1">
      <alignment horizontal="center" vertical="center"/>
    </xf>
    <xf numFmtId="165" fontId="5" fillId="0" borderId="2" xfId="9" applyNumberFormat="1" applyFont="1" applyBorder="1" applyAlignment="1">
      <alignment horizontal="center" vertical="center"/>
    </xf>
    <xf numFmtId="1" fontId="5" fillId="3" borderId="2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" fontId="5" fillId="0" borderId="17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top" wrapText="1" readingOrder="1"/>
    </xf>
    <xf numFmtId="0" fontId="5" fillId="2" borderId="2" xfId="1" applyFont="1" applyFill="1" applyBorder="1" applyAlignment="1">
      <alignment vertical="center"/>
    </xf>
    <xf numFmtId="1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vertical="center" wrapText="1"/>
    </xf>
    <xf numFmtId="0" fontId="5" fillId="0" borderId="2" xfId="3" applyFont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0" borderId="2" xfId="10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vertical="center"/>
    </xf>
    <xf numFmtId="0" fontId="6" fillId="2" borderId="2" xfId="1" applyFont="1" applyFill="1" applyBorder="1" applyAlignment="1">
      <alignment vertical="center"/>
    </xf>
    <xf numFmtId="0" fontId="5" fillId="2" borderId="2" xfId="1" applyFont="1" applyFill="1" applyBorder="1" applyAlignment="1">
      <alignment vertical="center" wrapText="1"/>
    </xf>
    <xf numFmtId="0" fontId="5" fillId="2" borderId="2" xfId="1" applyFont="1" applyFill="1" applyBorder="1" applyAlignment="1">
      <alignment horizontal="center" vertical="center" readingOrder="1"/>
    </xf>
    <xf numFmtId="0" fontId="5" fillId="0" borderId="2" xfId="1" applyFont="1" applyBorder="1" applyAlignment="1">
      <alignment horizontal="center" vertical="center" readingOrder="1"/>
    </xf>
    <xf numFmtId="0" fontId="5" fillId="2" borderId="2" xfId="1" applyFont="1" applyFill="1" applyBorder="1" applyAlignment="1">
      <alignment horizontal="center" vertical="center" wrapText="1" readingOrder="1"/>
    </xf>
    <xf numFmtId="166" fontId="5" fillId="0" borderId="2" xfId="1" applyNumberFormat="1" applyFont="1" applyBorder="1" applyAlignment="1" applyProtection="1">
      <alignment horizontal="center" vertical="center" wrapText="1"/>
      <protection locked="0"/>
    </xf>
    <xf numFmtId="1" fontId="5" fillId="0" borderId="2" xfId="1" applyNumberFormat="1" applyFont="1" applyBorder="1" applyAlignment="1">
      <alignment horizontal="right" vertical="center" wrapText="1"/>
    </xf>
    <xf numFmtId="164" fontId="5" fillId="0" borderId="2" xfId="1" applyNumberFormat="1" applyFont="1" applyBorder="1" applyAlignment="1">
      <alignment horizontal="right" vertical="center" wrapText="1"/>
    </xf>
    <xf numFmtId="1" fontId="5" fillId="0" borderId="2" xfId="1" applyNumberFormat="1" applyFont="1" applyBorder="1" applyAlignment="1">
      <alignment horizontal="right" vertical="center"/>
    </xf>
    <xf numFmtId="0" fontId="14" fillId="0" borderId="2" xfId="1" applyFont="1" applyBorder="1" applyAlignment="1">
      <alignment horizontal="center"/>
    </xf>
    <xf numFmtId="0" fontId="14" fillId="0" borderId="2" xfId="1" quotePrefix="1" applyFont="1" applyBorder="1" applyAlignment="1">
      <alignment horizontal="center"/>
    </xf>
    <xf numFmtId="1" fontId="8" fillId="0" borderId="6" xfId="0" applyNumberFormat="1" applyFont="1" applyBorder="1" applyAlignment="1">
      <alignment horizontal="right" vertical="center"/>
    </xf>
    <xf numFmtId="1" fontId="8" fillId="0" borderId="12" xfId="0" applyNumberFormat="1" applyFont="1" applyBorder="1" applyAlignment="1">
      <alignment horizontal="right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wrapText="1" readingOrder="1"/>
    </xf>
    <xf numFmtId="0" fontId="5" fillId="0" borderId="7" xfId="1" applyFont="1" applyBorder="1" applyAlignment="1">
      <alignment horizontal="righ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16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</cellXfs>
  <cellStyles count="11">
    <cellStyle name="Accent5" xfId="7" builtinId="45"/>
    <cellStyle name="Comma 2" xfId="10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  <cellStyle name="Normal 23" xfId="6" xr:uid="{00000000-0005-0000-0000-000005000000}"/>
    <cellStyle name="Normal 3" xfId="4" xr:uid="{00000000-0005-0000-0000-000006000000}"/>
    <cellStyle name="Normal 4" xfId="5" xr:uid="{00000000-0005-0000-0000-000007000000}"/>
    <cellStyle name="Normal 5" xfId="2" xr:uid="{00000000-0005-0000-0000-000008000000}"/>
    <cellStyle name="style1460622523853" xfId="9" xr:uid="{00000000-0005-0000-0000-000009000000}"/>
    <cellStyle name="style1461055634187" xfId="8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107</xdr:row>
      <xdr:rowOff>0</xdr:rowOff>
    </xdr:from>
    <xdr:to>
      <xdr:col>19</xdr:col>
      <xdr:colOff>76200</xdr:colOff>
      <xdr:row>107</xdr:row>
      <xdr:rowOff>203200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0</xdr:colOff>
      <xdr:row>107</xdr:row>
      <xdr:rowOff>0</xdr:rowOff>
    </xdr:from>
    <xdr:to>
      <xdr:col>19</xdr:col>
      <xdr:colOff>76200</xdr:colOff>
      <xdr:row>107</xdr:row>
      <xdr:rowOff>203200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525000" y="16278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1" name="Pictur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9972675" y="664464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7" name="Picture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0345400" y="273177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12134850" y="3699510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E2CF88B9-FFBB-47ED-A8A1-C76A4C0C2165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5" name="Picture 3">
          <a:extLst>
            <a:ext uri="{FF2B5EF4-FFF2-40B4-BE49-F238E27FC236}">
              <a16:creationId xmlns:a16="http://schemas.microsoft.com/office/drawing/2014/main" id="{1FA5BB2A-1A96-4DBE-84D6-49DF0C4C9CD3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B76E03B0-FC38-4C20-AABF-4DED546E15C0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17" name="Picture 3">
          <a:extLst>
            <a:ext uri="{FF2B5EF4-FFF2-40B4-BE49-F238E27FC236}">
              <a16:creationId xmlns:a16="http://schemas.microsoft.com/office/drawing/2014/main" id="{688291EF-55E7-4286-AC2A-7698C81056C1}"/>
            </a:ext>
          </a:extLst>
        </xdr:cNvPr>
        <xdr:cNvSpPr>
          <a:spLocks noChangeArrowheads="1"/>
        </xdr:cNvSpPr>
      </xdr:nvSpPr>
      <xdr:spPr bwMode="auto">
        <a:xfrm>
          <a:off x="9972675" y="245745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19</xdr:col>
      <xdr:colOff>0</xdr:colOff>
      <xdr:row>107</xdr:row>
      <xdr:rowOff>0</xdr:rowOff>
    </xdr:from>
    <xdr:to>
      <xdr:col>19</xdr:col>
      <xdr:colOff>76200</xdr:colOff>
      <xdr:row>107</xdr:row>
      <xdr:rowOff>203200</xdr:rowOff>
    </xdr:to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25B4B253-D888-4DF7-B214-335F95AD622A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0</xdr:colOff>
      <xdr:row>107</xdr:row>
      <xdr:rowOff>0</xdr:rowOff>
    </xdr:from>
    <xdr:to>
      <xdr:col>19</xdr:col>
      <xdr:colOff>76200</xdr:colOff>
      <xdr:row>107</xdr:row>
      <xdr:rowOff>203200</xdr:rowOff>
    </xdr:to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C3FCF0D9-F3C9-4C44-B031-822844CDCF0A}"/>
            </a:ext>
          </a:extLst>
        </xdr:cNvPr>
        <xdr:cNvSpPr txBox="1">
          <a:spLocks noChangeArrowheads="1"/>
        </xdr:cNvSpPr>
      </xdr:nvSpPr>
      <xdr:spPr bwMode="auto">
        <a:xfrm>
          <a:off x="11115675" y="22964775"/>
          <a:ext cx="76200" cy="203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386A1E82-6768-4D68-B5B5-54CDCFA35BA1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1" name="Picture 3">
          <a:extLst>
            <a:ext uri="{FF2B5EF4-FFF2-40B4-BE49-F238E27FC236}">
              <a16:creationId xmlns:a16="http://schemas.microsoft.com/office/drawing/2014/main" id="{DC0DDDA5-F059-43A6-AE85-F998BD064FE5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4AAABF48-C7F9-4B76-9AD1-A8E559DC5618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3" name="Picture 3">
          <a:extLst>
            <a:ext uri="{FF2B5EF4-FFF2-40B4-BE49-F238E27FC236}">
              <a16:creationId xmlns:a16="http://schemas.microsoft.com/office/drawing/2014/main" id="{3B854673-FC6D-408C-B3E0-90EEB12D32D0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D7A7D60A-D740-472C-82B3-61CFECCD7DE4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5" name="Picture 3">
          <a:extLst>
            <a:ext uri="{FF2B5EF4-FFF2-40B4-BE49-F238E27FC236}">
              <a16:creationId xmlns:a16="http://schemas.microsoft.com/office/drawing/2014/main" id="{EAD2CCBA-3229-44E8-9F16-CDCFD74D57DD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4CEB0BA6-4E9F-48ED-9D6E-4AB290DE6227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>
    <xdr:from>
      <xdr:col>18</xdr:col>
      <xdr:colOff>485775</xdr:colOff>
      <xdr:row>79</xdr:row>
      <xdr:rowOff>0</xdr:rowOff>
    </xdr:from>
    <xdr:to>
      <xdr:col>18</xdr:col>
      <xdr:colOff>485775</xdr:colOff>
      <xdr:row>79</xdr:row>
      <xdr:rowOff>0</xdr:rowOff>
    </xdr:to>
    <xdr:sp macro="" textlink="">
      <xdr:nvSpPr>
        <xdr:cNvPr id="27" name="Picture 3">
          <a:extLst>
            <a:ext uri="{FF2B5EF4-FFF2-40B4-BE49-F238E27FC236}">
              <a16:creationId xmlns:a16="http://schemas.microsoft.com/office/drawing/2014/main" id="{0B17901A-E519-4455-9787-804D4B756E63}"/>
            </a:ext>
          </a:extLst>
        </xdr:cNvPr>
        <xdr:cNvSpPr>
          <a:spLocks noChangeArrowheads="1"/>
        </xdr:cNvSpPr>
      </xdr:nvSpPr>
      <xdr:spPr bwMode="auto">
        <a:xfrm>
          <a:off x="11049000" y="20002500"/>
          <a:ext cx="0" cy="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5509CF9D-0E18-44DF-BFF3-E562CDFD63B2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EF3FDCB7-94F2-4776-B211-D0DBF33FA657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AF794478-4603-4EB0-B19A-F37ECFDED00E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twoCellAnchor editAs="oneCell">
    <xdr:from>
      <xdr:col>2</xdr:col>
      <xdr:colOff>0</xdr:colOff>
      <xdr:row>134</xdr:row>
      <xdr:rowOff>38100</xdr:rowOff>
    </xdr:from>
    <xdr:to>
      <xdr:col>2</xdr:col>
      <xdr:colOff>76200</xdr:colOff>
      <xdr:row>134</xdr:row>
      <xdr:rowOff>304800</xdr:rowOff>
    </xdr:to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32F84A3C-EB95-4112-8487-FFF3359160D4}"/>
            </a:ext>
          </a:extLst>
        </xdr:cNvPr>
        <xdr:cNvSpPr txBox="1">
          <a:spLocks noChangeArrowheads="1"/>
        </xdr:cNvSpPr>
      </xdr:nvSpPr>
      <xdr:spPr bwMode="auto">
        <a:xfrm>
          <a:off x="2409825" y="339566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two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358FDFC6-1B7F-4DE3-BC36-B23E05D584BB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C61A0D43-77AB-4F2A-8C43-282F401CA9C1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64850CE3-E9BF-4DFF-A7C5-99FAFEFEAC47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DFAD1345-0AA4-48F7-9B41-104324090F40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4A8AD317-B67E-42A9-8487-AA9D7D2BC48E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3BDAF4AA-A793-453B-959F-1C133D7AE999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53EF5FA7-2749-4AB1-976E-12256A12FD89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A74FF05A-7A28-4DB3-8E35-55A15A3A57E5}"/>
            </a:ext>
          </a:extLst>
        </xdr:cNvPr>
        <xdr:cNvSpPr txBox="1">
          <a:spLocks noChangeArrowheads="1"/>
        </xdr:cNvSpPr>
      </xdr:nvSpPr>
      <xdr:spPr bwMode="auto">
        <a:xfrm>
          <a:off x="2600325" y="34309050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9452A43E-A3A6-4984-8FAB-052E9BAF11AA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5A2E5119-F41A-4B3D-B120-057EF0F44627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58F70656-31D7-435E-B50C-2BBFEA8749D5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E882C3ED-2136-429A-812E-7F6802A2ED7B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F45E6C6D-8895-4DB2-970D-07358FF5DF84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D7B813A9-CC61-4358-A8D6-231ACE706CA5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CEA68468-C1A8-4B5E-8566-3618581ACEEF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19</xdr:col>
      <xdr:colOff>0</xdr:colOff>
      <xdr:row>134</xdr:row>
      <xdr:rowOff>38100</xdr:rowOff>
    </xdr:from>
    <xdr:ext cx="76200" cy="266700"/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F8DE3553-A6FB-4444-9567-41635941F95E}"/>
            </a:ext>
          </a:extLst>
        </xdr:cNvPr>
        <xdr:cNvSpPr txBox="1">
          <a:spLocks noChangeArrowheads="1"/>
        </xdr:cNvSpPr>
      </xdr:nvSpPr>
      <xdr:spPr bwMode="auto">
        <a:xfrm>
          <a:off x="14306550" y="36928425"/>
          <a:ext cx="762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zoomScaleNormal="100" workbookViewId="0">
      <selection activeCell="K20" sqref="K20"/>
    </sheetView>
  </sheetViews>
  <sheetFormatPr defaultRowHeight="24" customHeight="1" x14ac:dyDescent="0.2"/>
  <cols>
    <col min="1" max="1" width="3.7109375" style="2" customWidth="1"/>
    <col min="2" max="2" width="14.7109375" style="2" customWidth="1"/>
    <col min="3" max="3" width="8.7109375" style="2" customWidth="1"/>
    <col min="4" max="4" width="8.7109375" style="1" customWidth="1"/>
    <col min="5" max="5" width="9" style="1" customWidth="1"/>
    <col min="6" max="6" width="7.85546875" style="1" customWidth="1"/>
    <col min="7" max="7" width="7.7109375" style="1" customWidth="1"/>
    <col min="8" max="8" width="6.85546875" style="1" customWidth="1"/>
    <col min="9" max="9" width="6.28515625" style="1" customWidth="1"/>
    <col min="10" max="10" width="5" style="1" customWidth="1"/>
    <col min="11" max="11" width="7.85546875" style="1" customWidth="1"/>
    <col min="12" max="12" width="8.42578125" style="1" customWidth="1"/>
    <col min="13" max="16" width="7.85546875" style="1" customWidth="1"/>
    <col min="17" max="17" width="7.28515625" style="1" customWidth="1"/>
    <col min="18" max="18" width="5.140625" style="1" customWidth="1"/>
    <col min="19" max="16384" width="9.140625" style="1"/>
  </cols>
  <sheetData>
    <row r="1" spans="1:18" ht="9.75" customHeight="1" x14ac:dyDescent="0.2">
      <c r="A1" s="1"/>
      <c r="B1" s="1"/>
      <c r="C1" s="1"/>
    </row>
    <row r="2" spans="1:18" ht="18.75" customHeight="1" x14ac:dyDescent="0.2">
      <c r="A2" s="75" t="s">
        <v>221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</row>
    <row r="3" spans="1:18" ht="16.5" customHeight="1" x14ac:dyDescent="0.2">
      <c r="A3" s="77" t="s">
        <v>220</v>
      </c>
      <c r="B3" s="77"/>
      <c r="C3" s="77"/>
      <c r="D3" s="77"/>
      <c r="E3" s="77"/>
      <c r="N3" s="78" t="s">
        <v>49</v>
      </c>
      <c r="O3" s="78"/>
      <c r="P3" s="78"/>
      <c r="Q3" s="78"/>
      <c r="R3" s="78"/>
    </row>
    <row r="4" spans="1:18" ht="15.75" customHeight="1" x14ac:dyDescent="0.2">
      <c r="A4" s="76"/>
      <c r="B4" s="76" t="s">
        <v>17</v>
      </c>
      <c r="C4" s="76"/>
      <c r="D4" s="76"/>
      <c r="E4" s="80" t="s">
        <v>198</v>
      </c>
      <c r="F4" s="80"/>
      <c r="G4" s="80"/>
      <c r="H4" s="80"/>
      <c r="I4" s="80"/>
      <c r="J4" s="80"/>
      <c r="K4" s="80" t="s">
        <v>199</v>
      </c>
      <c r="L4" s="80"/>
      <c r="M4" s="80"/>
      <c r="N4" s="80"/>
      <c r="O4" s="80"/>
      <c r="P4" s="80"/>
      <c r="Q4" s="80"/>
      <c r="R4" s="80"/>
    </row>
    <row r="5" spans="1:18" ht="28.5" customHeight="1" x14ac:dyDescent="0.2">
      <c r="A5" s="76"/>
      <c r="B5" s="76"/>
      <c r="C5" s="76"/>
      <c r="D5" s="76"/>
      <c r="E5" s="76" t="s">
        <v>195</v>
      </c>
      <c r="F5" s="76"/>
      <c r="G5" s="76" t="s">
        <v>196</v>
      </c>
      <c r="H5" s="76"/>
      <c r="I5" s="76" t="s">
        <v>197</v>
      </c>
      <c r="J5" s="76"/>
      <c r="K5" s="76" t="s">
        <v>200</v>
      </c>
      <c r="L5" s="76"/>
      <c r="M5" s="76" t="s">
        <v>201</v>
      </c>
      <c r="N5" s="76"/>
      <c r="O5" s="76" t="s">
        <v>202</v>
      </c>
      <c r="P5" s="76"/>
      <c r="Q5" s="76" t="s">
        <v>197</v>
      </c>
      <c r="R5" s="76"/>
    </row>
    <row r="6" spans="1:18" ht="33" customHeight="1" x14ac:dyDescent="0.2">
      <c r="A6" s="76"/>
      <c r="B6" s="23" t="s">
        <v>8</v>
      </c>
      <c r="C6" s="23" t="s">
        <v>19</v>
      </c>
      <c r="D6" s="23" t="s">
        <v>24</v>
      </c>
      <c r="E6" s="23" t="s">
        <v>20</v>
      </c>
      <c r="F6" s="23" t="s">
        <v>21</v>
      </c>
      <c r="G6" s="23" t="s">
        <v>20</v>
      </c>
      <c r="H6" s="23" t="s">
        <v>21</v>
      </c>
      <c r="I6" s="23" t="s">
        <v>20</v>
      </c>
      <c r="J6" s="23" t="s">
        <v>21</v>
      </c>
      <c r="K6" s="23" t="s">
        <v>20</v>
      </c>
      <c r="L6" s="23" t="s">
        <v>21</v>
      </c>
      <c r="M6" s="23" t="s">
        <v>20</v>
      </c>
      <c r="N6" s="23" t="s">
        <v>21</v>
      </c>
      <c r="O6" s="23" t="s">
        <v>20</v>
      </c>
      <c r="P6" s="23" t="s">
        <v>21</v>
      </c>
      <c r="Q6" s="23" t="s">
        <v>20</v>
      </c>
      <c r="R6" s="23" t="s">
        <v>21</v>
      </c>
    </row>
    <row r="7" spans="1:18" ht="24" customHeight="1" x14ac:dyDescent="0.2">
      <c r="A7" s="24">
        <v>1</v>
      </c>
      <c r="B7" s="25" t="s">
        <v>10</v>
      </c>
      <c r="C7" s="26">
        <v>8328</v>
      </c>
      <c r="D7" s="26">
        <v>29342</v>
      </c>
      <c r="E7" s="26">
        <v>3252</v>
      </c>
      <c r="F7" s="26">
        <v>11798</v>
      </c>
      <c r="G7" s="26">
        <v>109</v>
      </c>
      <c r="H7" s="26">
        <v>315</v>
      </c>
      <c r="I7" s="26">
        <v>1</v>
      </c>
      <c r="J7" s="26">
        <v>1</v>
      </c>
      <c r="K7" s="26">
        <v>56</v>
      </c>
      <c r="L7" s="26">
        <v>183</v>
      </c>
      <c r="M7" s="26">
        <v>1633</v>
      </c>
      <c r="N7" s="26">
        <v>6060</v>
      </c>
      <c r="O7" s="26">
        <v>3267</v>
      </c>
      <c r="P7" s="26">
        <v>10970</v>
      </c>
      <c r="Q7" s="26">
        <v>10</v>
      </c>
      <c r="R7" s="27">
        <v>15</v>
      </c>
    </row>
    <row r="8" spans="1:18" ht="24" customHeight="1" x14ac:dyDescent="0.2">
      <c r="A8" s="28">
        <v>2</v>
      </c>
      <c r="B8" s="21" t="s">
        <v>14</v>
      </c>
      <c r="C8" s="22">
        <v>1185</v>
      </c>
      <c r="D8" s="22">
        <v>4463</v>
      </c>
      <c r="E8" s="22">
        <v>656</v>
      </c>
      <c r="F8" s="22">
        <v>2438</v>
      </c>
      <c r="G8" s="22">
        <v>0</v>
      </c>
      <c r="H8" s="22">
        <v>0</v>
      </c>
      <c r="I8" s="22">
        <v>1</v>
      </c>
      <c r="J8" s="22">
        <v>1</v>
      </c>
      <c r="K8" s="22">
        <v>3</v>
      </c>
      <c r="L8" s="22">
        <v>21</v>
      </c>
      <c r="M8" s="22">
        <v>124</v>
      </c>
      <c r="N8" s="22">
        <v>494</v>
      </c>
      <c r="O8" s="22">
        <v>401</v>
      </c>
      <c r="P8" s="22">
        <v>1509</v>
      </c>
      <c r="Q8" s="22">
        <v>0</v>
      </c>
      <c r="R8" s="29">
        <v>0</v>
      </c>
    </row>
    <row r="9" spans="1:18" ht="24" customHeight="1" x14ac:dyDescent="0.2">
      <c r="A9" s="28">
        <v>3</v>
      </c>
      <c r="B9" s="21" t="s">
        <v>12</v>
      </c>
      <c r="C9" s="22">
        <v>63079</v>
      </c>
      <c r="D9" s="22">
        <v>231517</v>
      </c>
      <c r="E9" s="22">
        <v>51494</v>
      </c>
      <c r="F9" s="22">
        <v>187922</v>
      </c>
      <c r="G9" s="22">
        <v>465</v>
      </c>
      <c r="H9" s="22">
        <v>1697</v>
      </c>
      <c r="I9" s="22">
        <v>1</v>
      </c>
      <c r="J9" s="22">
        <v>1</v>
      </c>
      <c r="K9" s="22">
        <v>203</v>
      </c>
      <c r="L9" s="22">
        <v>891</v>
      </c>
      <c r="M9" s="22">
        <v>5883</v>
      </c>
      <c r="N9" s="22">
        <v>23127</v>
      </c>
      <c r="O9" s="22">
        <v>5033</v>
      </c>
      <c r="P9" s="22">
        <v>17879</v>
      </c>
      <c r="Q9" s="22">
        <v>0</v>
      </c>
      <c r="R9" s="29">
        <v>0</v>
      </c>
    </row>
    <row r="10" spans="1:18" ht="24" customHeight="1" x14ac:dyDescent="0.2">
      <c r="A10" s="28">
        <v>4</v>
      </c>
      <c r="B10" s="21" t="s">
        <v>22</v>
      </c>
      <c r="C10" s="22">
        <v>105791</v>
      </c>
      <c r="D10" s="22">
        <v>367679</v>
      </c>
      <c r="E10" s="22">
        <v>56034</v>
      </c>
      <c r="F10" s="22">
        <v>195796</v>
      </c>
      <c r="G10" s="22">
        <v>499</v>
      </c>
      <c r="H10" s="22">
        <v>1885</v>
      </c>
      <c r="I10" s="22">
        <v>3</v>
      </c>
      <c r="J10" s="22">
        <v>10</v>
      </c>
      <c r="K10" s="22">
        <v>525</v>
      </c>
      <c r="L10" s="22">
        <v>1765</v>
      </c>
      <c r="M10" s="22">
        <v>24880</v>
      </c>
      <c r="N10" s="22">
        <v>87909</v>
      </c>
      <c r="O10" s="22">
        <v>23826</v>
      </c>
      <c r="P10" s="22">
        <v>80245</v>
      </c>
      <c r="Q10" s="22">
        <v>24</v>
      </c>
      <c r="R10" s="29">
        <v>69</v>
      </c>
    </row>
    <row r="11" spans="1:18" ht="24" customHeight="1" x14ac:dyDescent="0.2">
      <c r="A11" s="28">
        <v>5</v>
      </c>
      <c r="B11" s="21" t="s">
        <v>11</v>
      </c>
      <c r="C11" s="22">
        <v>10388</v>
      </c>
      <c r="D11" s="22">
        <v>38690</v>
      </c>
      <c r="E11" s="22">
        <v>2563</v>
      </c>
      <c r="F11" s="22">
        <v>8934</v>
      </c>
      <c r="G11" s="22">
        <v>19</v>
      </c>
      <c r="H11" s="22">
        <v>72</v>
      </c>
      <c r="I11" s="22">
        <v>0</v>
      </c>
      <c r="J11" s="22">
        <v>0</v>
      </c>
      <c r="K11" s="22">
        <v>49</v>
      </c>
      <c r="L11" s="22">
        <v>195</v>
      </c>
      <c r="M11" s="22">
        <v>3748</v>
      </c>
      <c r="N11" s="22">
        <v>14184</v>
      </c>
      <c r="O11" s="22">
        <v>4006</v>
      </c>
      <c r="P11" s="22">
        <v>15302</v>
      </c>
      <c r="Q11" s="22">
        <v>3</v>
      </c>
      <c r="R11" s="29">
        <v>3</v>
      </c>
    </row>
    <row r="12" spans="1:18" ht="24" customHeight="1" x14ac:dyDescent="0.2">
      <c r="A12" s="28">
        <v>6</v>
      </c>
      <c r="B12" s="21" t="s">
        <v>15</v>
      </c>
      <c r="C12" s="22">
        <v>94132</v>
      </c>
      <c r="D12" s="22">
        <v>335703</v>
      </c>
      <c r="E12" s="22">
        <v>26428</v>
      </c>
      <c r="F12" s="22">
        <v>96374</v>
      </c>
      <c r="G12" s="22">
        <v>32</v>
      </c>
      <c r="H12" s="22">
        <v>140</v>
      </c>
      <c r="I12" s="22">
        <v>3</v>
      </c>
      <c r="J12" s="22">
        <v>7</v>
      </c>
      <c r="K12" s="22">
        <v>268</v>
      </c>
      <c r="L12" s="22">
        <v>963</v>
      </c>
      <c r="M12" s="22">
        <v>36986</v>
      </c>
      <c r="N12" s="22">
        <v>132541</v>
      </c>
      <c r="O12" s="22">
        <v>30411</v>
      </c>
      <c r="P12" s="22">
        <v>105673</v>
      </c>
      <c r="Q12" s="22">
        <v>4</v>
      </c>
      <c r="R12" s="29">
        <v>5</v>
      </c>
    </row>
    <row r="13" spans="1:18" ht="24" customHeight="1" x14ac:dyDescent="0.2">
      <c r="A13" s="28">
        <v>7</v>
      </c>
      <c r="B13" s="21" t="s">
        <v>23</v>
      </c>
      <c r="C13" s="22">
        <v>39507</v>
      </c>
      <c r="D13" s="22">
        <v>144616</v>
      </c>
      <c r="E13" s="22">
        <v>21894</v>
      </c>
      <c r="F13" s="22">
        <v>81115</v>
      </c>
      <c r="G13" s="22">
        <v>29</v>
      </c>
      <c r="H13" s="22">
        <v>116</v>
      </c>
      <c r="I13" s="22">
        <v>0</v>
      </c>
      <c r="J13" s="22">
        <v>0</v>
      </c>
      <c r="K13" s="22">
        <v>219</v>
      </c>
      <c r="L13" s="22">
        <v>757</v>
      </c>
      <c r="M13" s="22">
        <v>9484</v>
      </c>
      <c r="N13" s="22">
        <v>34630</v>
      </c>
      <c r="O13" s="22">
        <v>7878</v>
      </c>
      <c r="P13" s="22">
        <v>27995</v>
      </c>
      <c r="Q13" s="22">
        <v>3</v>
      </c>
      <c r="R13" s="29">
        <v>3</v>
      </c>
    </row>
    <row r="14" spans="1:18" ht="24" customHeight="1" x14ac:dyDescent="0.2">
      <c r="A14" s="28">
        <v>8</v>
      </c>
      <c r="B14" s="21" t="s">
        <v>9</v>
      </c>
      <c r="C14" s="22">
        <v>52769</v>
      </c>
      <c r="D14" s="22">
        <v>195927</v>
      </c>
      <c r="E14" s="22">
        <v>33234</v>
      </c>
      <c r="F14" s="22">
        <v>123033</v>
      </c>
      <c r="G14" s="22">
        <v>804</v>
      </c>
      <c r="H14" s="22">
        <v>2960</v>
      </c>
      <c r="I14" s="22">
        <v>8</v>
      </c>
      <c r="J14" s="22">
        <v>13</v>
      </c>
      <c r="K14" s="22">
        <v>145</v>
      </c>
      <c r="L14" s="22">
        <v>550</v>
      </c>
      <c r="M14" s="22">
        <v>10842</v>
      </c>
      <c r="N14" s="22">
        <v>41473</v>
      </c>
      <c r="O14" s="22">
        <v>7707</v>
      </c>
      <c r="P14" s="22">
        <v>27835</v>
      </c>
      <c r="Q14" s="22">
        <v>29</v>
      </c>
      <c r="R14" s="29">
        <v>63</v>
      </c>
    </row>
    <row r="15" spans="1:18" ht="24" customHeight="1" x14ac:dyDescent="0.2">
      <c r="A15" s="28">
        <v>9</v>
      </c>
      <c r="B15" s="21" t="s">
        <v>13</v>
      </c>
      <c r="C15" s="67">
        <v>39113</v>
      </c>
      <c r="D15" s="67">
        <v>151203</v>
      </c>
      <c r="E15" s="67">
        <v>8714</v>
      </c>
      <c r="F15" s="67">
        <v>33355</v>
      </c>
      <c r="G15" s="67">
        <v>0</v>
      </c>
      <c r="H15" s="67">
        <v>0</v>
      </c>
      <c r="I15" s="67">
        <v>0</v>
      </c>
      <c r="J15" s="67">
        <v>0</v>
      </c>
      <c r="K15" s="67">
        <v>235</v>
      </c>
      <c r="L15" s="67">
        <v>977</v>
      </c>
      <c r="M15" s="67">
        <v>19911</v>
      </c>
      <c r="N15" s="67">
        <v>77427</v>
      </c>
      <c r="O15" s="67">
        <v>10228</v>
      </c>
      <c r="P15" s="67">
        <v>39402</v>
      </c>
      <c r="Q15" s="67">
        <v>25</v>
      </c>
      <c r="R15" s="68">
        <v>42</v>
      </c>
    </row>
    <row r="16" spans="1:18" ht="24" customHeight="1" x14ac:dyDescent="0.2">
      <c r="A16" s="30"/>
      <c r="B16" s="31" t="s">
        <v>0</v>
      </c>
      <c r="C16" s="32">
        <f>+SUM(C7:C15)</f>
        <v>414292</v>
      </c>
      <c r="D16" s="32">
        <f>+SUM(D7:D15)</f>
        <v>1499140</v>
      </c>
      <c r="E16" s="32">
        <f t="shared" ref="E16:R16" si="0">+SUM(E7:E15)</f>
        <v>204269</v>
      </c>
      <c r="F16" s="32">
        <f t="shared" si="0"/>
        <v>740765</v>
      </c>
      <c r="G16" s="32">
        <f t="shared" si="0"/>
        <v>1957</v>
      </c>
      <c r="H16" s="32">
        <f t="shared" si="0"/>
        <v>7185</v>
      </c>
      <c r="I16" s="32">
        <f t="shared" si="0"/>
        <v>17</v>
      </c>
      <c r="J16" s="32">
        <f t="shared" si="0"/>
        <v>33</v>
      </c>
      <c r="K16" s="32">
        <f t="shared" si="0"/>
        <v>1703</v>
      </c>
      <c r="L16" s="32">
        <f t="shared" si="0"/>
        <v>6302</v>
      </c>
      <c r="M16" s="32">
        <f t="shared" si="0"/>
        <v>113491</v>
      </c>
      <c r="N16" s="32">
        <f t="shared" si="0"/>
        <v>417845</v>
      </c>
      <c r="O16" s="32">
        <f t="shared" si="0"/>
        <v>92757</v>
      </c>
      <c r="P16" s="32">
        <f t="shared" si="0"/>
        <v>326810</v>
      </c>
      <c r="Q16" s="32">
        <f t="shared" si="0"/>
        <v>98</v>
      </c>
      <c r="R16" s="33">
        <f t="shared" si="0"/>
        <v>200</v>
      </c>
    </row>
    <row r="17" spans="1:18" ht="21" customHeight="1" x14ac:dyDescent="0.2">
      <c r="A17" s="4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18" ht="28.5" customHeight="1" x14ac:dyDescent="0.2">
      <c r="A18" s="6"/>
      <c r="B18" s="7"/>
      <c r="C18" s="8"/>
      <c r="D18" s="6" t="s">
        <v>20</v>
      </c>
      <c r="E18" s="6" t="s">
        <v>185</v>
      </c>
      <c r="F18" s="6" t="s">
        <v>186</v>
      </c>
      <c r="G18" s="6" t="s">
        <v>187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18" ht="24" customHeight="1" x14ac:dyDescent="0.2">
      <c r="A19" s="9" t="s">
        <v>188</v>
      </c>
      <c r="B19" s="9"/>
      <c r="C19" s="8"/>
      <c r="D19" s="10">
        <f>+K16+M16+O16+Q16</f>
        <v>208049</v>
      </c>
      <c r="E19" s="9">
        <f>+L16+N16+P16+R16</f>
        <v>751157</v>
      </c>
      <c r="F19" s="11">
        <f>+D19*100/C16</f>
        <v>50.217962210228535</v>
      </c>
      <c r="G19" s="11">
        <f>+E19*100/D16</f>
        <v>50.105860693464251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1:18" ht="24" customHeight="1" x14ac:dyDescent="0.2">
      <c r="A20" s="9" t="s">
        <v>189</v>
      </c>
      <c r="B20" s="9"/>
      <c r="C20" s="8"/>
      <c r="D20" s="10">
        <f>+E16+G16+I16</f>
        <v>206243</v>
      </c>
      <c r="E20" s="9">
        <f>+F16+H16+J16</f>
        <v>747983</v>
      </c>
      <c r="F20" s="11">
        <f>+D20*100/C16</f>
        <v>49.782037789771465</v>
      </c>
      <c r="G20" s="11">
        <f>+E20*100/D16</f>
        <v>49.894139306535749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1:18" ht="12" customHeight="1" x14ac:dyDescent="0.2">
      <c r="A21" s="9"/>
      <c r="B21" s="9"/>
      <c r="C21" s="8"/>
      <c r="D21" s="10"/>
      <c r="E21" s="9"/>
      <c r="F21" s="11"/>
      <c r="G21" s="11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 ht="14.25" customHeight="1" x14ac:dyDescent="0.2">
      <c r="A22" s="79" t="s">
        <v>16</v>
      </c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4" spans="1:18" ht="24" customHeight="1" x14ac:dyDescent="0.2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4" customHeight="1" x14ac:dyDescent="0.2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mergeCells count="15">
    <mergeCell ref="A22:R22"/>
    <mergeCell ref="G5:H5"/>
    <mergeCell ref="I5:J5"/>
    <mergeCell ref="K5:L5"/>
    <mergeCell ref="M5:N5"/>
    <mergeCell ref="B4:D5"/>
    <mergeCell ref="E4:J4"/>
    <mergeCell ref="K4:R4"/>
    <mergeCell ref="E5:F5"/>
    <mergeCell ref="A4:A6"/>
    <mergeCell ref="A2:R2"/>
    <mergeCell ref="O5:P5"/>
    <mergeCell ref="Q5:R5"/>
    <mergeCell ref="A3:E3"/>
    <mergeCell ref="N3:R3"/>
  </mergeCells>
  <phoneticPr fontId="3" type="noConversion"/>
  <pageMargins left="0.78740157480314965" right="0.78740157480314965" top="1.1811023622047245" bottom="0.59055118110236227" header="0.51181102362204722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97"/>
  <sheetViews>
    <sheetView tabSelected="1" zoomScaleNormal="100" zoomScaleSheetLayoutView="100" workbookViewId="0">
      <selection activeCell="X14" sqref="X14"/>
    </sheetView>
  </sheetViews>
  <sheetFormatPr defaultRowHeight="21" customHeight="1" x14ac:dyDescent="0.2"/>
  <cols>
    <col min="1" max="1" width="3.7109375" style="2" customWidth="1"/>
    <col min="2" max="2" width="31.85546875" style="2" customWidth="1"/>
    <col min="3" max="3" width="9.140625" style="2" customWidth="1"/>
    <col min="4" max="4" width="8.7109375" style="1" customWidth="1"/>
    <col min="5" max="5" width="8.28515625" style="1" customWidth="1"/>
    <col min="6" max="6" width="9" style="1" customWidth="1"/>
    <col min="7" max="11" width="6.7109375" style="1" customWidth="1"/>
    <col min="12" max="12" width="10.28515625" style="1" customWidth="1"/>
    <col min="13" max="15" width="6.7109375" style="1" customWidth="1"/>
    <col min="16" max="19" width="7.28515625" style="1" customWidth="1"/>
    <col min="20" max="16384" width="9.140625" style="1"/>
  </cols>
  <sheetData>
    <row r="1" spans="1:19" ht="21" customHeight="1" x14ac:dyDescent="0.2">
      <c r="A1" s="75" t="s">
        <v>221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14.25" customHeight="1" x14ac:dyDescent="0.2">
      <c r="A2" s="1"/>
      <c r="B2" s="1"/>
      <c r="C2" s="1"/>
      <c r="O2" s="88" t="s">
        <v>220</v>
      </c>
      <c r="P2" s="88"/>
      <c r="Q2" s="88"/>
      <c r="R2" s="88"/>
      <c r="S2" s="88"/>
    </row>
    <row r="3" spans="1:19" ht="17.25" customHeight="1" x14ac:dyDescent="0.2">
      <c r="A3" s="85" t="s">
        <v>25</v>
      </c>
      <c r="B3" s="17" t="s">
        <v>50</v>
      </c>
      <c r="C3" s="17"/>
      <c r="D3" s="17"/>
      <c r="E3" s="17"/>
      <c r="F3" s="86" t="s">
        <v>1</v>
      </c>
      <c r="G3" s="86"/>
      <c r="H3" s="86"/>
      <c r="I3" s="86"/>
      <c r="J3" s="86"/>
      <c r="K3" s="86"/>
      <c r="L3" s="86" t="s">
        <v>2</v>
      </c>
      <c r="M3" s="86"/>
      <c r="N3" s="86"/>
      <c r="O3" s="86"/>
      <c r="P3" s="86"/>
      <c r="Q3" s="86"/>
      <c r="R3" s="86"/>
      <c r="S3" s="86"/>
    </row>
    <row r="4" spans="1:19" ht="27" customHeight="1" x14ac:dyDescent="0.2">
      <c r="A4" s="85"/>
      <c r="B4" s="17"/>
      <c r="C4" s="17"/>
      <c r="D4" s="17"/>
      <c r="E4" s="17"/>
      <c r="F4" s="87" t="s">
        <v>3</v>
      </c>
      <c r="G4" s="87"/>
      <c r="H4" s="87" t="s">
        <v>4</v>
      </c>
      <c r="I4" s="87"/>
      <c r="J4" s="87" t="s">
        <v>18</v>
      </c>
      <c r="K4" s="87"/>
      <c r="L4" s="87" t="s">
        <v>5</v>
      </c>
      <c r="M4" s="87"/>
      <c r="N4" s="87" t="s">
        <v>6</v>
      </c>
      <c r="O4" s="87"/>
      <c r="P4" s="87" t="s">
        <v>7</v>
      </c>
      <c r="Q4" s="87"/>
      <c r="R4" s="87" t="s">
        <v>18</v>
      </c>
      <c r="S4" s="87"/>
    </row>
    <row r="5" spans="1:19" ht="31.5" customHeight="1" x14ac:dyDescent="0.2">
      <c r="A5" s="85"/>
      <c r="B5" s="3" t="s">
        <v>8</v>
      </c>
      <c r="C5" s="3" t="s">
        <v>19</v>
      </c>
      <c r="D5" s="3" t="s">
        <v>24</v>
      </c>
      <c r="E5" s="3" t="s">
        <v>190</v>
      </c>
      <c r="F5" s="3" t="s">
        <v>20</v>
      </c>
      <c r="G5" s="3" t="s">
        <v>21</v>
      </c>
      <c r="H5" s="3" t="s">
        <v>20</v>
      </c>
      <c r="I5" s="3" t="s">
        <v>21</v>
      </c>
      <c r="J5" s="3" t="s">
        <v>20</v>
      </c>
      <c r="K5" s="3" t="s">
        <v>21</v>
      </c>
      <c r="L5" s="3" t="s">
        <v>20</v>
      </c>
      <c r="M5" s="3" t="s">
        <v>21</v>
      </c>
      <c r="N5" s="3" t="s">
        <v>20</v>
      </c>
      <c r="O5" s="3" t="s">
        <v>21</v>
      </c>
      <c r="P5" s="3" t="s">
        <v>20</v>
      </c>
      <c r="Q5" s="3" t="s">
        <v>21</v>
      </c>
      <c r="R5" s="3" t="s">
        <v>20</v>
      </c>
      <c r="S5" s="3" t="s">
        <v>21</v>
      </c>
    </row>
    <row r="6" spans="1:19" ht="17.25" customHeight="1" x14ac:dyDescent="0.2">
      <c r="A6" s="89" t="s">
        <v>9</v>
      </c>
      <c r="B6" s="90"/>
      <c r="C6" s="90"/>
      <c r="D6" s="90"/>
      <c r="E6" s="91"/>
      <c r="F6" s="92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4"/>
    </row>
    <row r="7" spans="1:19" ht="19.5" customHeight="1" x14ac:dyDescent="0.2">
      <c r="A7" s="14">
        <v>1</v>
      </c>
      <c r="B7" s="18" t="s">
        <v>148</v>
      </c>
      <c r="C7" s="46">
        <v>2411</v>
      </c>
      <c r="D7" s="47">
        <v>10922</v>
      </c>
      <c r="E7" s="47">
        <v>5924</v>
      </c>
      <c r="F7" s="13">
        <v>2407</v>
      </c>
      <c r="G7" s="16">
        <v>10908</v>
      </c>
      <c r="H7" s="15">
        <v>4</v>
      </c>
      <c r="I7" s="15">
        <v>14</v>
      </c>
      <c r="J7" s="15"/>
      <c r="K7" s="15"/>
      <c r="L7" s="15"/>
      <c r="M7" s="15"/>
      <c r="N7" s="15"/>
      <c r="O7" s="15"/>
      <c r="P7" s="15"/>
      <c r="Q7" s="15"/>
      <c r="R7" s="15"/>
      <c r="S7" s="15"/>
    </row>
    <row r="8" spans="1:19" ht="19.5" customHeight="1" x14ac:dyDescent="0.2">
      <c r="A8" s="14">
        <v>2</v>
      </c>
      <c r="B8" s="18" t="s">
        <v>125</v>
      </c>
      <c r="C8" s="46">
        <v>2865</v>
      </c>
      <c r="D8" s="47">
        <v>12238</v>
      </c>
      <c r="E8" s="47">
        <v>6640</v>
      </c>
      <c r="F8" s="13">
        <v>2859</v>
      </c>
      <c r="G8" s="15">
        <v>12224</v>
      </c>
      <c r="H8" s="15">
        <v>4</v>
      </c>
      <c r="I8" s="15">
        <v>12</v>
      </c>
      <c r="J8" s="16">
        <v>2</v>
      </c>
      <c r="K8" s="15">
        <v>2</v>
      </c>
      <c r="L8" s="15"/>
      <c r="M8" s="15"/>
      <c r="N8" s="15"/>
      <c r="O8" s="15"/>
      <c r="P8" s="15"/>
      <c r="Q8" s="15"/>
      <c r="R8" s="15"/>
      <c r="S8" s="15"/>
    </row>
    <row r="9" spans="1:19" ht="19.5" customHeight="1" x14ac:dyDescent="0.2">
      <c r="A9" s="14">
        <v>3</v>
      </c>
      <c r="B9" s="18" t="s">
        <v>176</v>
      </c>
      <c r="C9" s="46">
        <v>3236</v>
      </c>
      <c r="D9" s="47">
        <v>12162</v>
      </c>
      <c r="E9" s="47">
        <v>6527</v>
      </c>
      <c r="F9" s="13">
        <v>3172</v>
      </c>
      <c r="G9" s="15">
        <v>11967</v>
      </c>
      <c r="H9" s="16">
        <v>9</v>
      </c>
      <c r="I9" s="16">
        <v>32</v>
      </c>
      <c r="J9" s="16">
        <v>0</v>
      </c>
      <c r="K9" s="16">
        <v>0</v>
      </c>
      <c r="L9" s="16">
        <v>0</v>
      </c>
      <c r="M9" s="16">
        <v>0</v>
      </c>
      <c r="N9" s="15">
        <v>26</v>
      </c>
      <c r="O9" s="15">
        <v>85</v>
      </c>
      <c r="P9" s="15">
        <v>29</v>
      </c>
      <c r="Q9" s="15">
        <v>78</v>
      </c>
      <c r="R9" s="15">
        <v>0</v>
      </c>
      <c r="S9" s="15">
        <v>0</v>
      </c>
    </row>
    <row r="10" spans="1:19" ht="19.5" customHeight="1" x14ac:dyDescent="0.2">
      <c r="A10" s="14">
        <v>4</v>
      </c>
      <c r="B10" s="18" t="s">
        <v>177</v>
      </c>
      <c r="C10" s="46">
        <v>4443</v>
      </c>
      <c r="D10" s="47">
        <v>14898</v>
      </c>
      <c r="E10" s="47">
        <v>7746</v>
      </c>
      <c r="F10" s="13">
        <v>2725</v>
      </c>
      <c r="G10" s="52">
        <v>8518</v>
      </c>
      <c r="H10" s="53">
        <v>43</v>
      </c>
      <c r="I10" s="53">
        <v>123</v>
      </c>
      <c r="J10" s="53">
        <v>6</v>
      </c>
      <c r="K10" s="53">
        <v>11</v>
      </c>
      <c r="L10" s="16">
        <v>7</v>
      </c>
      <c r="M10" s="16">
        <v>25</v>
      </c>
      <c r="N10" s="53">
        <v>937</v>
      </c>
      <c r="O10" s="53">
        <v>3589</v>
      </c>
      <c r="P10" s="52">
        <v>719</v>
      </c>
      <c r="Q10" s="52">
        <v>2606</v>
      </c>
      <c r="R10" s="52">
        <v>6</v>
      </c>
      <c r="S10" s="52">
        <v>26</v>
      </c>
    </row>
    <row r="11" spans="1:19" ht="19.5" customHeight="1" x14ac:dyDescent="0.2">
      <c r="A11" s="14">
        <v>5</v>
      </c>
      <c r="B11" s="18" t="s">
        <v>72</v>
      </c>
      <c r="C11" s="46">
        <v>1337</v>
      </c>
      <c r="D11" s="47">
        <v>5175</v>
      </c>
      <c r="E11" s="47">
        <v>2643</v>
      </c>
      <c r="F11" s="13">
        <v>40</v>
      </c>
      <c r="G11" s="15">
        <v>130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983</v>
      </c>
      <c r="O11" s="16">
        <v>3865</v>
      </c>
      <c r="P11" s="15">
        <v>314</v>
      </c>
      <c r="Q11" s="15">
        <v>1180</v>
      </c>
      <c r="R11" s="15">
        <v>0</v>
      </c>
      <c r="S11" s="15">
        <v>0</v>
      </c>
    </row>
    <row r="12" spans="1:19" ht="20.100000000000001" customHeight="1" x14ac:dyDescent="0.2">
      <c r="A12" s="14">
        <v>6</v>
      </c>
      <c r="B12" s="18" t="s">
        <v>76</v>
      </c>
      <c r="C12" s="46">
        <v>1735</v>
      </c>
      <c r="D12" s="47">
        <v>6497</v>
      </c>
      <c r="E12" s="47">
        <v>3321</v>
      </c>
      <c r="F12" s="13">
        <v>58</v>
      </c>
      <c r="G12" s="15">
        <v>133</v>
      </c>
      <c r="H12" s="15">
        <v>0</v>
      </c>
      <c r="I12" s="15">
        <v>0</v>
      </c>
      <c r="J12" s="15">
        <v>0</v>
      </c>
      <c r="K12" s="15">
        <v>0</v>
      </c>
      <c r="L12" s="16">
        <v>62</v>
      </c>
      <c r="M12" s="15">
        <v>234</v>
      </c>
      <c r="N12" s="16">
        <v>1129</v>
      </c>
      <c r="O12" s="16">
        <v>4429</v>
      </c>
      <c r="P12" s="52">
        <v>486</v>
      </c>
      <c r="Q12" s="52">
        <v>1701</v>
      </c>
      <c r="R12" s="16">
        <v>0</v>
      </c>
      <c r="S12" s="16">
        <v>0</v>
      </c>
    </row>
    <row r="13" spans="1:19" ht="20.100000000000001" customHeight="1" x14ac:dyDescent="0.2">
      <c r="A13" s="14">
        <v>7</v>
      </c>
      <c r="B13" s="18" t="s">
        <v>73</v>
      </c>
      <c r="C13" s="46">
        <v>1342</v>
      </c>
      <c r="D13" s="47">
        <v>4555</v>
      </c>
      <c r="E13" s="47">
        <v>2363</v>
      </c>
      <c r="F13" s="13">
        <v>68</v>
      </c>
      <c r="G13" s="15">
        <v>269</v>
      </c>
      <c r="H13" s="15">
        <v>0</v>
      </c>
      <c r="I13" s="15">
        <v>0</v>
      </c>
      <c r="J13" s="15">
        <v>0</v>
      </c>
      <c r="K13" s="15">
        <v>0</v>
      </c>
      <c r="L13" s="16">
        <v>0</v>
      </c>
      <c r="M13" s="15">
        <v>0</v>
      </c>
      <c r="N13" s="16">
        <v>731</v>
      </c>
      <c r="O13" s="16">
        <v>2774</v>
      </c>
      <c r="P13" s="15">
        <v>529</v>
      </c>
      <c r="Q13" s="15">
        <v>1494</v>
      </c>
      <c r="R13" s="15">
        <v>14</v>
      </c>
      <c r="S13" s="15">
        <v>18</v>
      </c>
    </row>
    <row r="14" spans="1:19" ht="19.5" customHeight="1" x14ac:dyDescent="0.2">
      <c r="A14" s="14">
        <v>8</v>
      </c>
      <c r="B14" s="18" t="s">
        <v>74</v>
      </c>
      <c r="C14" s="46">
        <v>2811</v>
      </c>
      <c r="D14" s="47">
        <v>10364</v>
      </c>
      <c r="E14" s="47">
        <v>5329</v>
      </c>
      <c r="F14" s="13">
        <v>24</v>
      </c>
      <c r="G14" s="15">
        <v>34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6">
        <v>2004</v>
      </c>
      <c r="O14" s="16">
        <v>6896</v>
      </c>
      <c r="P14" s="52">
        <v>779</v>
      </c>
      <c r="Q14" s="52">
        <v>3420</v>
      </c>
      <c r="R14" s="15">
        <v>4</v>
      </c>
      <c r="S14" s="15">
        <v>14</v>
      </c>
    </row>
    <row r="15" spans="1:19" ht="19.5" customHeight="1" x14ac:dyDescent="0.2">
      <c r="A15" s="14">
        <v>9</v>
      </c>
      <c r="B15" s="18" t="s">
        <v>126</v>
      </c>
      <c r="C15" s="46">
        <v>2327</v>
      </c>
      <c r="D15" s="47">
        <v>8921</v>
      </c>
      <c r="E15" s="47">
        <v>4461</v>
      </c>
      <c r="F15" s="13"/>
      <c r="G15" s="15"/>
      <c r="H15" s="15"/>
      <c r="I15" s="15"/>
      <c r="J15" s="15"/>
      <c r="K15" s="15"/>
      <c r="L15" s="15"/>
      <c r="M15" s="15"/>
      <c r="N15" s="16">
        <v>1226</v>
      </c>
      <c r="O15" s="16">
        <v>4998</v>
      </c>
      <c r="P15" s="15">
        <v>1101</v>
      </c>
      <c r="Q15" s="15">
        <v>3923</v>
      </c>
      <c r="R15" s="15">
        <v>0</v>
      </c>
      <c r="S15" s="15">
        <v>0</v>
      </c>
    </row>
    <row r="16" spans="1:19" ht="20.100000000000001" customHeight="1" x14ac:dyDescent="0.2">
      <c r="A16" s="14">
        <v>10</v>
      </c>
      <c r="B16" s="18" t="s">
        <v>26</v>
      </c>
      <c r="C16" s="46">
        <v>2459</v>
      </c>
      <c r="D16" s="47">
        <v>9548</v>
      </c>
      <c r="E16" s="47">
        <v>4938</v>
      </c>
      <c r="F16" s="13">
        <v>1300</v>
      </c>
      <c r="G16" s="15">
        <v>4594</v>
      </c>
      <c r="H16" s="16">
        <v>1</v>
      </c>
      <c r="I16" s="15">
        <v>5</v>
      </c>
      <c r="J16" s="15">
        <v>0</v>
      </c>
      <c r="K16" s="15">
        <v>0</v>
      </c>
      <c r="L16" s="16">
        <v>0</v>
      </c>
      <c r="M16" s="16">
        <v>0</v>
      </c>
      <c r="N16" s="16">
        <v>743</v>
      </c>
      <c r="O16" s="16">
        <v>3235</v>
      </c>
      <c r="P16" s="15">
        <v>415</v>
      </c>
      <c r="Q16" s="15">
        <v>1714</v>
      </c>
      <c r="R16" s="15">
        <v>0</v>
      </c>
      <c r="S16" s="15">
        <v>0</v>
      </c>
    </row>
    <row r="17" spans="1:19" ht="19.5" customHeight="1" x14ac:dyDescent="0.2">
      <c r="A17" s="14">
        <v>11</v>
      </c>
      <c r="B17" s="18" t="s">
        <v>149</v>
      </c>
      <c r="C17" s="46">
        <v>3699</v>
      </c>
      <c r="D17" s="47">
        <v>14919</v>
      </c>
      <c r="E17" s="47">
        <v>7600</v>
      </c>
      <c r="F17" s="13">
        <v>3029</v>
      </c>
      <c r="G17" s="15">
        <v>12527</v>
      </c>
      <c r="H17" s="74">
        <v>300</v>
      </c>
      <c r="I17" s="16">
        <v>998</v>
      </c>
      <c r="J17" s="15">
        <v>0</v>
      </c>
      <c r="K17" s="15">
        <v>0</v>
      </c>
      <c r="L17" s="15">
        <v>10</v>
      </c>
      <c r="M17" s="15">
        <v>43</v>
      </c>
      <c r="N17" s="15">
        <v>179</v>
      </c>
      <c r="O17" s="15">
        <v>716</v>
      </c>
      <c r="P17" s="15">
        <v>181</v>
      </c>
      <c r="Q17" s="15">
        <v>635</v>
      </c>
      <c r="R17" s="15">
        <v>0</v>
      </c>
      <c r="S17" s="15">
        <v>0</v>
      </c>
    </row>
    <row r="18" spans="1:19" ht="20.100000000000001" customHeight="1" x14ac:dyDescent="0.2">
      <c r="A18" s="14">
        <v>12</v>
      </c>
      <c r="B18" s="18" t="s">
        <v>75</v>
      </c>
      <c r="C18" s="46">
        <v>1577</v>
      </c>
      <c r="D18" s="47">
        <v>5575</v>
      </c>
      <c r="E18" s="47">
        <v>2772</v>
      </c>
      <c r="F18" s="13">
        <v>236</v>
      </c>
      <c r="G18" s="54">
        <v>691</v>
      </c>
      <c r="H18" s="16">
        <v>0</v>
      </c>
      <c r="I18" s="15">
        <v>0</v>
      </c>
      <c r="J18" s="15">
        <v>0</v>
      </c>
      <c r="K18" s="15">
        <v>0</v>
      </c>
      <c r="L18" s="16">
        <v>34</v>
      </c>
      <c r="M18" s="16">
        <v>129</v>
      </c>
      <c r="N18" s="16">
        <v>756</v>
      </c>
      <c r="O18" s="16">
        <v>2749</v>
      </c>
      <c r="P18" s="16">
        <v>551</v>
      </c>
      <c r="Q18" s="15">
        <v>2006</v>
      </c>
      <c r="R18" s="15">
        <v>0</v>
      </c>
      <c r="S18" s="15">
        <v>0</v>
      </c>
    </row>
    <row r="19" spans="1:19" ht="20.100000000000001" customHeight="1" x14ac:dyDescent="0.2">
      <c r="A19" s="14">
        <v>13</v>
      </c>
      <c r="B19" s="18" t="s">
        <v>127</v>
      </c>
      <c r="C19" s="46">
        <v>1194</v>
      </c>
      <c r="D19" s="47">
        <v>3794</v>
      </c>
      <c r="E19" s="47">
        <v>1933</v>
      </c>
      <c r="F19" s="13">
        <v>145</v>
      </c>
      <c r="G19" s="16">
        <v>372</v>
      </c>
      <c r="H19" s="16">
        <v>0</v>
      </c>
      <c r="I19" s="16">
        <v>0</v>
      </c>
      <c r="J19" s="16">
        <v>0</v>
      </c>
      <c r="K19" s="16">
        <v>0</v>
      </c>
      <c r="L19" s="16">
        <v>7</v>
      </c>
      <c r="M19" s="16">
        <v>38</v>
      </c>
      <c r="N19" s="16">
        <v>457</v>
      </c>
      <c r="O19" s="16">
        <v>1458</v>
      </c>
      <c r="P19" s="15">
        <v>581</v>
      </c>
      <c r="Q19" s="15">
        <v>1922</v>
      </c>
      <c r="R19" s="16">
        <v>4</v>
      </c>
      <c r="S19" s="15">
        <v>4</v>
      </c>
    </row>
    <row r="20" spans="1:19" ht="20.100000000000001" customHeight="1" x14ac:dyDescent="0.2">
      <c r="A20" s="14">
        <v>14</v>
      </c>
      <c r="B20" s="18" t="s">
        <v>79</v>
      </c>
      <c r="C20" s="46">
        <v>1768</v>
      </c>
      <c r="D20" s="47">
        <v>5747</v>
      </c>
      <c r="E20" s="47">
        <v>2860</v>
      </c>
      <c r="F20" s="13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2</v>
      </c>
      <c r="M20" s="16">
        <v>4</v>
      </c>
      <c r="N20" s="16">
        <v>583</v>
      </c>
      <c r="O20" s="16">
        <v>2011</v>
      </c>
      <c r="P20" s="16">
        <v>1182</v>
      </c>
      <c r="Q20" s="16">
        <v>3731</v>
      </c>
      <c r="R20" s="16">
        <v>1</v>
      </c>
      <c r="S20" s="16">
        <v>1</v>
      </c>
    </row>
    <row r="21" spans="1:19" ht="19.5" customHeight="1" x14ac:dyDescent="0.2">
      <c r="A21" s="14">
        <v>15</v>
      </c>
      <c r="B21" s="18" t="s">
        <v>128</v>
      </c>
      <c r="C21" s="46">
        <v>3784</v>
      </c>
      <c r="D21" s="47">
        <v>13354</v>
      </c>
      <c r="E21" s="47">
        <v>7207</v>
      </c>
      <c r="F21" s="13">
        <v>3741</v>
      </c>
      <c r="G21" s="52">
        <v>13223</v>
      </c>
      <c r="H21" s="52">
        <v>40</v>
      </c>
      <c r="I21" s="52">
        <v>120</v>
      </c>
      <c r="J21" s="52">
        <v>0</v>
      </c>
      <c r="K21" s="52">
        <v>0</v>
      </c>
      <c r="L21" s="15">
        <v>0</v>
      </c>
      <c r="M21" s="15">
        <v>0</v>
      </c>
      <c r="N21" s="52">
        <v>0</v>
      </c>
      <c r="O21" s="52">
        <v>0</v>
      </c>
      <c r="P21" s="52">
        <v>3</v>
      </c>
      <c r="Q21" s="52">
        <v>11</v>
      </c>
      <c r="R21" s="52">
        <v>0</v>
      </c>
      <c r="S21" s="52">
        <v>0</v>
      </c>
    </row>
    <row r="22" spans="1:19" ht="19.5" customHeight="1" x14ac:dyDescent="0.2">
      <c r="A22" s="14">
        <v>16</v>
      </c>
      <c r="B22" s="18" t="s">
        <v>129</v>
      </c>
      <c r="C22" s="46">
        <v>3801</v>
      </c>
      <c r="D22" s="47">
        <v>14104</v>
      </c>
      <c r="E22" s="47">
        <v>7316</v>
      </c>
      <c r="F22" s="13">
        <v>1876</v>
      </c>
      <c r="G22" s="15">
        <v>6046</v>
      </c>
      <c r="H22" s="15">
        <v>0</v>
      </c>
      <c r="I22" s="15">
        <v>0</v>
      </c>
      <c r="J22" s="15">
        <v>0</v>
      </c>
      <c r="K22" s="15">
        <v>0</v>
      </c>
      <c r="L22" s="15">
        <v>23</v>
      </c>
      <c r="M22" s="15">
        <v>77</v>
      </c>
      <c r="N22" s="15">
        <v>1088</v>
      </c>
      <c r="O22" s="15">
        <v>4668</v>
      </c>
      <c r="P22" s="15">
        <v>814</v>
      </c>
      <c r="Q22" s="15">
        <v>3313</v>
      </c>
      <c r="R22" s="16">
        <v>0</v>
      </c>
      <c r="S22" s="15">
        <v>0</v>
      </c>
    </row>
    <row r="23" spans="1:19" ht="20.100000000000001" customHeight="1" x14ac:dyDescent="0.2">
      <c r="A23" s="15">
        <v>17</v>
      </c>
      <c r="B23" s="51" t="s">
        <v>203</v>
      </c>
      <c r="C23" s="46">
        <v>2845</v>
      </c>
      <c r="D23" s="47">
        <v>10277</v>
      </c>
      <c r="E23" s="47">
        <v>5377</v>
      </c>
      <c r="F23" s="13">
        <v>2627</v>
      </c>
      <c r="G23" s="15">
        <v>9240</v>
      </c>
      <c r="H23" s="15">
        <v>218</v>
      </c>
      <c r="I23" s="15">
        <v>1037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6">
        <v>0</v>
      </c>
      <c r="S23" s="15"/>
    </row>
    <row r="24" spans="1:19" ht="20.100000000000001" customHeight="1" x14ac:dyDescent="0.2">
      <c r="A24" s="15">
        <v>18</v>
      </c>
      <c r="B24" s="51" t="s">
        <v>204</v>
      </c>
      <c r="C24" s="46">
        <v>1707</v>
      </c>
      <c r="D24" s="47">
        <v>6124</v>
      </c>
      <c r="E24" s="47">
        <v>3306</v>
      </c>
      <c r="F24" s="13">
        <v>1663</v>
      </c>
      <c r="G24" s="15">
        <v>5966</v>
      </c>
      <c r="H24" s="15">
        <v>44</v>
      </c>
      <c r="I24" s="15">
        <v>158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6">
        <v>0</v>
      </c>
      <c r="S24" s="15">
        <v>0</v>
      </c>
    </row>
    <row r="25" spans="1:19" ht="20.100000000000001" customHeight="1" x14ac:dyDescent="0.2">
      <c r="A25" s="15">
        <v>19</v>
      </c>
      <c r="B25" s="51" t="s">
        <v>205</v>
      </c>
      <c r="C25" s="46">
        <v>2978</v>
      </c>
      <c r="D25" s="47">
        <v>10908</v>
      </c>
      <c r="E25" s="47">
        <v>5743</v>
      </c>
      <c r="F25" s="13">
        <v>2927</v>
      </c>
      <c r="G25" s="15">
        <v>10711</v>
      </c>
      <c r="H25" s="15">
        <v>45</v>
      </c>
      <c r="I25" s="15">
        <v>171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6</v>
      </c>
      <c r="Q25" s="15">
        <v>26</v>
      </c>
      <c r="R25" s="16">
        <v>0</v>
      </c>
      <c r="S25" s="15">
        <v>0</v>
      </c>
    </row>
    <row r="26" spans="1:19" ht="19.5" customHeight="1" x14ac:dyDescent="0.2">
      <c r="A26" s="15">
        <v>20</v>
      </c>
      <c r="B26" s="51" t="s">
        <v>206</v>
      </c>
      <c r="C26" s="46">
        <v>2725</v>
      </c>
      <c r="D26" s="47">
        <v>9798</v>
      </c>
      <c r="E26" s="47">
        <v>5281</v>
      </c>
      <c r="F26" s="13">
        <v>2715</v>
      </c>
      <c r="G26" s="15">
        <v>9750</v>
      </c>
      <c r="H26" s="15">
        <v>2</v>
      </c>
      <c r="I26" s="15">
        <v>8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8</v>
      </c>
      <c r="Q26" s="15">
        <v>40</v>
      </c>
      <c r="R26" s="16">
        <v>0</v>
      </c>
      <c r="S26" s="15">
        <v>0</v>
      </c>
    </row>
    <row r="27" spans="1:19" ht="19.5" customHeight="1" x14ac:dyDescent="0.2">
      <c r="A27" s="15">
        <v>21</v>
      </c>
      <c r="B27" s="51" t="s">
        <v>207</v>
      </c>
      <c r="C27" s="46">
        <v>1725</v>
      </c>
      <c r="D27" s="47">
        <v>6047</v>
      </c>
      <c r="E27" s="47">
        <v>3154</v>
      </c>
      <c r="F27" s="13">
        <v>1622</v>
      </c>
      <c r="G27" s="15">
        <v>5730</v>
      </c>
      <c r="H27" s="15">
        <v>94</v>
      </c>
      <c r="I27" s="15">
        <v>282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9</v>
      </c>
      <c r="Q27" s="15">
        <v>35</v>
      </c>
      <c r="R27" s="16">
        <v>0</v>
      </c>
      <c r="S27" s="15">
        <v>0</v>
      </c>
    </row>
    <row r="28" spans="1:19" s="12" customFormat="1" ht="20.100000000000001" customHeight="1" x14ac:dyDescent="0.2">
      <c r="A28" s="81" t="s">
        <v>27</v>
      </c>
      <c r="B28" s="81"/>
      <c r="C28" s="34">
        <f t="shared" ref="C28:S28" si="0">SUM(C7:C27)</f>
        <v>52769</v>
      </c>
      <c r="D28" s="34">
        <f t="shared" si="0"/>
        <v>195927</v>
      </c>
      <c r="E28" s="34">
        <f t="shared" si="0"/>
        <v>102441</v>
      </c>
      <c r="F28" s="34">
        <f t="shared" si="0"/>
        <v>33234</v>
      </c>
      <c r="G28" s="34">
        <f t="shared" si="0"/>
        <v>123033</v>
      </c>
      <c r="H28" s="34">
        <f t="shared" si="0"/>
        <v>804</v>
      </c>
      <c r="I28" s="34">
        <f t="shared" si="0"/>
        <v>2960</v>
      </c>
      <c r="J28" s="34">
        <f t="shared" si="0"/>
        <v>8</v>
      </c>
      <c r="K28" s="34">
        <f t="shared" si="0"/>
        <v>13</v>
      </c>
      <c r="L28" s="34">
        <f t="shared" si="0"/>
        <v>145</v>
      </c>
      <c r="M28" s="34">
        <f t="shared" si="0"/>
        <v>550</v>
      </c>
      <c r="N28" s="34">
        <f t="shared" si="0"/>
        <v>10842</v>
      </c>
      <c r="O28" s="34">
        <f t="shared" si="0"/>
        <v>41473</v>
      </c>
      <c r="P28" s="34">
        <f t="shared" si="0"/>
        <v>7707</v>
      </c>
      <c r="Q28" s="34">
        <f t="shared" si="0"/>
        <v>27835</v>
      </c>
      <c r="R28" s="34">
        <f t="shared" si="0"/>
        <v>29</v>
      </c>
      <c r="S28" s="34">
        <f t="shared" si="0"/>
        <v>63</v>
      </c>
    </row>
    <row r="29" spans="1:19" ht="13.5" customHeight="1" x14ac:dyDescent="0.2">
      <c r="A29" s="83" t="s">
        <v>10</v>
      </c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</row>
    <row r="30" spans="1:19" ht="20.100000000000001" customHeight="1" x14ac:dyDescent="0.2">
      <c r="A30" s="14">
        <v>1</v>
      </c>
      <c r="B30" s="18" t="s">
        <v>143</v>
      </c>
      <c r="C30" s="46">
        <v>2502</v>
      </c>
      <c r="D30" s="47">
        <v>8512</v>
      </c>
      <c r="E30" s="47">
        <v>4417</v>
      </c>
      <c r="F30" s="51">
        <v>1638</v>
      </c>
      <c r="G30" s="51">
        <v>5403</v>
      </c>
      <c r="H30" s="51">
        <v>99</v>
      </c>
      <c r="I30" s="51">
        <v>272</v>
      </c>
      <c r="J30" s="51">
        <v>0</v>
      </c>
      <c r="K30" s="51">
        <v>0</v>
      </c>
      <c r="L30" s="51">
        <v>0</v>
      </c>
      <c r="M30" s="51">
        <v>0</v>
      </c>
      <c r="N30" s="51">
        <v>208</v>
      </c>
      <c r="O30" s="51">
        <v>706</v>
      </c>
      <c r="P30" s="51">
        <v>554</v>
      </c>
      <c r="Q30" s="51">
        <v>2127</v>
      </c>
      <c r="R30" s="51">
        <v>3</v>
      </c>
      <c r="S30" s="51">
        <v>4</v>
      </c>
    </row>
    <row r="31" spans="1:19" ht="20.100000000000001" customHeight="1" x14ac:dyDescent="0.2">
      <c r="A31" s="14">
        <v>2</v>
      </c>
      <c r="B31" s="18" t="s">
        <v>144</v>
      </c>
      <c r="C31" s="46">
        <v>237</v>
      </c>
      <c r="D31" s="47">
        <v>699</v>
      </c>
      <c r="E31" s="47">
        <v>349</v>
      </c>
      <c r="F31" s="51">
        <v>0</v>
      </c>
      <c r="G31" s="51">
        <v>0</v>
      </c>
      <c r="H31" s="51">
        <v>0</v>
      </c>
      <c r="I31" s="51">
        <v>0</v>
      </c>
      <c r="J31" s="51">
        <v>0</v>
      </c>
      <c r="K31" s="51">
        <v>0</v>
      </c>
      <c r="L31" s="51">
        <v>0</v>
      </c>
      <c r="M31" s="51">
        <v>0</v>
      </c>
      <c r="N31" s="51">
        <v>83</v>
      </c>
      <c r="O31" s="51">
        <v>247</v>
      </c>
      <c r="P31" s="51">
        <v>154</v>
      </c>
      <c r="Q31" s="51">
        <v>452</v>
      </c>
      <c r="R31" s="51">
        <v>0</v>
      </c>
      <c r="S31" s="51">
        <v>0</v>
      </c>
    </row>
    <row r="32" spans="1:19" ht="20.100000000000001" customHeight="1" x14ac:dyDescent="0.2">
      <c r="A32" s="14">
        <v>3</v>
      </c>
      <c r="B32" s="18" t="s">
        <v>145</v>
      </c>
      <c r="C32" s="46">
        <v>2165</v>
      </c>
      <c r="D32" s="47">
        <v>8095</v>
      </c>
      <c r="E32" s="47">
        <v>4083</v>
      </c>
      <c r="F32" s="51">
        <v>1614</v>
      </c>
      <c r="G32" s="51">
        <v>6395</v>
      </c>
      <c r="H32" s="51">
        <v>10</v>
      </c>
      <c r="I32" s="51">
        <v>43</v>
      </c>
      <c r="J32" s="51">
        <v>1</v>
      </c>
      <c r="K32" s="51">
        <v>1</v>
      </c>
      <c r="L32" s="51">
        <v>3</v>
      </c>
      <c r="M32" s="51">
        <v>9</v>
      </c>
      <c r="N32" s="51">
        <v>137</v>
      </c>
      <c r="O32" s="51">
        <v>618</v>
      </c>
      <c r="P32" s="51">
        <v>399</v>
      </c>
      <c r="Q32" s="51">
        <v>1028</v>
      </c>
      <c r="R32" s="51">
        <v>1</v>
      </c>
      <c r="S32" s="51">
        <v>1</v>
      </c>
    </row>
    <row r="33" spans="1:19" ht="20.100000000000001" customHeight="1" x14ac:dyDescent="0.2">
      <c r="A33" s="14">
        <v>4</v>
      </c>
      <c r="B33" s="18" t="s">
        <v>146</v>
      </c>
      <c r="C33" s="46">
        <v>1543</v>
      </c>
      <c r="D33" s="47">
        <v>5807</v>
      </c>
      <c r="E33" s="47">
        <v>2957</v>
      </c>
      <c r="F33" s="51">
        <v>0</v>
      </c>
      <c r="G33" s="51">
        <v>0</v>
      </c>
      <c r="H33" s="51">
        <v>0</v>
      </c>
      <c r="I33" s="51">
        <v>0</v>
      </c>
      <c r="J33" s="51">
        <v>0</v>
      </c>
      <c r="K33" s="51">
        <v>0</v>
      </c>
      <c r="L33" s="55">
        <v>16</v>
      </c>
      <c r="M33" s="55">
        <v>57</v>
      </c>
      <c r="N33" s="55">
        <v>602</v>
      </c>
      <c r="O33" s="55">
        <v>2290</v>
      </c>
      <c r="P33" s="55">
        <v>920</v>
      </c>
      <c r="Q33" s="55">
        <v>3451</v>
      </c>
      <c r="R33" s="55">
        <v>5</v>
      </c>
      <c r="S33" s="55">
        <v>9</v>
      </c>
    </row>
    <row r="34" spans="1:19" ht="20.100000000000001" customHeight="1" x14ac:dyDescent="0.2">
      <c r="A34" s="14">
        <v>5</v>
      </c>
      <c r="B34" s="18" t="s">
        <v>147</v>
      </c>
      <c r="C34" s="46">
        <v>1881</v>
      </c>
      <c r="D34" s="47">
        <v>6229</v>
      </c>
      <c r="E34" s="47">
        <v>3137</v>
      </c>
      <c r="F34" s="51">
        <v>0</v>
      </c>
      <c r="G34" s="51">
        <v>0</v>
      </c>
      <c r="H34" s="51">
        <v>0</v>
      </c>
      <c r="I34" s="51">
        <v>0</v>
      </c>
      <c r="J34" s="51">
        <v>0</v>
      </c>
      <c r="K34" s="51">
        <v>0</v>
      </c>
      <c r="L34" s="20">
        <v>37</v>
      </c>
      <c r="M34" s="20">
        <v>117</v>
      </c>
      <c r="N34" s="20">
        <v>603</v>
      </c>
      <c r="O34" s="20">
        <v>2199</v>
      </c>
      <c r="P34" s="20">
        <v>1240</v>
      </c>
      <c r="Q34" s="20">
        <v>3912</v>
      </c>
      <c r="R34" s="51">
        <v>1</v>
      </c>
      <c r="S34" s="51">
        <v>1</v>
      </c>
    </row>
    <row r="35" spans="1:19" s="12" customFormat="1" ht="20.100000000000001" customHeight="1" x14ac:dyDescent="0.2">
      <c r="A35" s="81" t="s">
        <v>28</v>
      </c>
      <c r="B35" s="81"/>
      <c r="C35" s="34">
        <f>SUM(C30:C34)</f>
        <v>8328</v>
      </c>
      <c r="D35" s="34">
        <f>SUM(D30:D34)</f>
        <v>29342</v>
      </c>
      <c r="E35" s="34">
        <f>SUM(E30:E34)</f>
        <v>14943</v>
      </c>
      <c r="F35" s="36">
        <f t="shared" ref="F35:S35" si="1">SUM(F30:F34)</f>
        <v>3252</v>
      </c>
      <c r="G35" s="36">
        <f t="shared" si="1"/>
        <v>11798</v>
      </c>
      <c r="H35" s="36">
        <f t="shared" si="1"/>
        <v>109</v>
      </c>
      <c r="I35" s="36">
        <f t="shared" si="1"/>
        <v>315</v>
      </c>
      <c r="J35" s="36">
        <f t="shared" si="1"/>
        <v>1</v>
      </c>
      <c r="K35" s="36">
        <f t="shared" si="1"/>
        <v>1</v>
      </c>
      <c r="L35" s="36">
        <f t="shared" si="1"/>
        <v>56</v>
      </c>
      <c r="M35" s="36">
        <f t="shared" si="1"/>
        <v>183</v>
      </c>
      <c r="N35" s="36">
        <f t="shared" si="1"/>
        <v>1633</v>
      </c>
      <c r="O35" s="36">
        <f t="shared" si="1"/>
        <v>6060</v>
      </c>
      <c r="P35" s="36">
        <f t="shared" si="1"/>
        <v>3267</v>
      </c>
      <c r="Q35" s="36">
        <f t="shared" si="1"/>
        <v>10970</v>
      </c>
      <c r="R35" s="36">
        <f t="shared" si="1"/>
        <v>10</v>
      </c>
      <c r="S35" s="36">
        <f t="shared" si="1"/>
        <v>15</v>
      </c>
    </row>
    <row r="36" spans="1:19" ht="12.75" x14ac:dyDescent="0.2">
      <c r="A36" s="83" t="s">
        <v>22</v>
      </c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</row>
    <row r="37" spans="1:19" ht="30" customHeight="1" x14ac:dyDescent="0.2">
      <c r="A37" s="35">
        <v>1</v>
      </c>
      <c r="B37" s="18" t="s">
        <v>122</v>
      </c>
      <c r="C37" s="46">
        <v>2786</v>
      </c>
      <c r="D37" s="47">
        <v>9511</v>
      </c>
      <c r="E37" s="47">
        <v>4989</v>
      </c>
      <c r="F37" s="48">
        <v>2773</v>
      </c>
      <c r="G37" s="48">
        <v>9480</v>
      </c>
      <c r="H37" s="49">
        <v>13</v>
      </c>
      <c r="I37" s="49">
        <v>31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</row>
    <row r="38" spans="1:19" ht="30" customHeight="1" x14ac:dyDescent="0.2">
      <c r="A38" s="35">
        <v>2</v>
      </c>
      <c r="B38" s="18" t="s">
        <v>139</v>
      </c>
      <c r="C38" s="46">
        <v>4001</v>
      </c>
      <c r="D38" s="47">
        <v>12782</v>
      </c>
      <c r="E38" s="47">
        <v>6539</v>
      </c>
      <c r="F38" s="48">
        <v>1600</v>
      </c>
      <c r="G38" s="48">
        <v>5115</v>
      </c>
      <c r="H38" s="49">
        <v>111</v>
      </c>
      <c r="I38" s="49">
        <v>330</v>
      </c>
      <c r="J38" s="49">
        <v>0</v>
      </c>
      <c r="K38" s="49">
        <v>0</v>
      </c>
      <c r="L38" s="50">
        <v>77</v>
      </c>
      <c r="M38" s="50">
        <v>279</v>
      </c>
      <c r="N38" s="49">
        <v>1190</v>
      </c>
      <c r="O38" s="49">
        <v>4044</v>
      </c>
      <c r="P38" s="49">
        <v>1016</v>
      </c>
      <c r="Q38" s="49">
        <v>2996</v>
      </c>
      <c r="R38" s="49">
        <v>7</v>
      </c>
      <c r="S38" s="49">
        <v>18</v>
      </c>
    </row>
    <row r="39" spans="1:19" ht="25.5" customHeight="1" x14ac:dyDescent="0.2">
      <c r="A39" s="35">
        <v>3</v>
      </c>
      <c r="B39" s="18" t="s">
        <v>161</v>
      </c>
      <c r="C39" s="46">
        <v>1728</v>
      </c>
      <c r="D39" s="47">
        <v>6660</v>
      </c>
      <c r="E39" s="47">
        <v>3634</v>
      </c>
      <c r="F39" s="49">
        <v>1723</v>
      </c>
      <c r="G39" s="49">
        <v>6639</v>
      </c>
      <c r="H39" s="49">
        <v>5</v>
      </c>
      <c r="I39" s="49">
        <v>21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</row>
    <row r="40" spans="1:19" ht="27.75" customHeight="1" x14ac:dyDescent="0.2">
      <c r="A40" s="35">
        <v>4</v>
      </c>
      <c r="B40" s="18" t="s">
        <v>123</v>
      </c>
      <c r="C40" s="46">
        <v>4878</v>
      </c>
      <c r="D40" s="47">
        <v>18301</v>
      </c>
      <c r="E40" s="47">
        <v>9757</v>
      </c>
      <c r="F40" s="49">
        <v>3426</v>
      </c>
      <c r="G40" s="49">
        <v>12854</v>
      </c>
      <c r="H40" s="49">
        <v>5</v>
      </c>
      <c r="I40" s="49">
        <v>22</v>
      </c>
      <c r="J40" s="49">
        <v>2</v>
      </c>
      <c r="K40" s="49">
        <v>5</v>
      </c>
      <c r="L40" s="49">
        <v>13</v>
      </c>
      <c r="M40" s="49">
        <v>41</v>
      </c>
      <c r="N40" s="49">
        <v>516</v>
      </c>
      <c r="O40" s="49">
        <v>2132</v>
      </c>
      <c r="P40" s="49">
        <v>910</v>
      </c>
      <c r="Q40" s="49">
        <v>3219</v>
      </c>
      <c r="R40" s="49">
        <v>6</v>
      </c>
      <c r="S40" s="49">
        <v>28</v>
      </c>
    </row>
    <row r="41" spans="1:19" ht="25.5" x14ac:dyDescent="0.2">
      <c r="A41" s="35">
        <v>5</v>
      </c>
      <c r="B41" s="18" t="s">
        <v>193</v>
      </c>
      <c r="C41" s="46">
        <v>6517</v>
      </c>
      <c r="D41" s="47">
        <v>22817</v>
      </c>
      <c r="E41" s="47">
        <v>11716</v>
      </c>
      <c r="F41" s="49">
        <v>3047</v>
      </c>
      <c r="G41" s="49">
        <v>11096</v>
      </c>
      <c r="H41" s="49">
        <v>4</v>
      </c>
      <c r="I41" s="49">
        <v>15</v>
      </c>
      <c r="J41" s="49">
        <v>0</v>
      </c>
      <c r="K41" s="49">
        <v>0</v>
      </c>
      <c r="L41" s="49">
        <v>13</v>
      </c>
      <c r="M41" s="49">
        <v>50</v>
      </c>
      <c r="N41" s="49">
        <v>1468</v>
      </c>
      <c r="O41" s="49">
        <v>5180</v>
      </c>
      <c r="P41" s="49">
        <v>1985</v>
      </c>
      <c r="Q41" s="49">
        <v>6476</v>
      </c>
      <c r="R41" s="49">
        <v>0</v>
      </c>
      <c r="S41" s="49">
        <v>0</v>
      </c>
    </row>
    <row r="42" spans="1:19" ht="20.100000000000001" customHeight="1" x14ac:dyDescent="0.2">
      <c r="A42" s="35">
        <v>6</v>
      </c>
      <c r="B42" s="18" t="s">
        <v>124</v>
      </c>
      <c r="C42" s="46">
        <v>2701</v>
      </c>
      <c r="D42" s="47">
        <v>10553</v>
      </c>
      <c r="E42" s="47">
        <v>5652</v>
      </c>
      <c r="F42" s="49">
        <v>2701</v>
      </c>
      <c r="G42" s="49">
        <v>10553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</row>
    <row r="43" spans="1:19" ht="25.5" x14ac:dyDescent="0.2">
      <c r="A43" s="35">
        <v>7</v>
      </c>
      <c r="B43" s="18" t="s">
        <v>191</v>
      </c>
      <c r="C43" s="46">
        <v>1758</v>
      </c>
      <c r="D43" s="47">
        <v>6413</v>
      </c>
      <c r="E43" s="47">
        <v>3342</v>
      </c>
      <c r="F43" s="49">
        <v>1694</v>
      </c>
      <c r="G43" s="49">
        <v>6221</v>
      </c>
      <c r="H43" s="49">
        <v>64</v>
      </c>
      <c r="I43" s="49">
        <v>192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</row>
    <row r="44" spans="1:19" ht="31.5" customHeight="1" x14ac:dyDescent="0.2">
      <c r="A44" s="35">
        <v>8</v>
      </c>
      <c r="B44" s="18" t="s">
        <v>162</v>
      </c>
      <c r="C44" s="46">
        <v>5609</v>
      </c>
      <c r="D44" s="47">
        <v>19611</v>
      </c>
      <c r="E44" s="47">
        <v>9982</v>
      </c>
      <c r="F44" s="49">
        <v>3950</v>
      </c>
      <c r="G44" s="49">
        <v>13173</v>
      </c>
      <c r="H44" s="49">
        <v>25</v>
      </c>
      <c r="I44" s="49">
        <v>98</v>
      </c>
      <c r="J44" s="49">
        <v>0</v>
      </c>
      <c r="K44" s="49">
        <v>0</v>
      </c>
      <c r="L44" s="49">
        <v>30</v>
      </c>
      <c r="M44" s="49">
        <v>98</v>
      </c>
      <c r="N44" s="49">
        <v>1101</v>
      </c>
      <c r="O44" s="49">
        <v>4397</v>
      </c>
      <c r="P44" s="49">
        <v>493</v>
      </c>
      <c r="Q44" s="49">
        <v>1823</v>
      </c>
      <c r="R44" s="49">
        <v>10</v>
      </c>
      <c r="S44" s="49">
        <v>22</v>
      </c>
    </row>
    <row r="45" spans="1:19" ht="26.25" customHeight="1" x14ac:dyDescent="0.2">
      <c r="A45" s="35">
        <v>9</v>
      </c>
      <c r="B45" s="18" t="s">
        <v>130</v>
      </c>
      <c r="C45" s="46">
        <v>3971</v>
      </c>
      <c r="D45" s="47">
        <v>13822</v>
      </c>
      <c r="E45" s="47">
        <v>7047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2065</v>
      </c>
      <c r="O45" s="49">
        <v>6850</v>
      </c>
      <c r="P45" s="49">
        <v>1906</v>
      </c>
      <c r="Q45" s="49">
        <v>6972</v>
      </c>
      <c r="R45" s="49">
        <v>0</v>
      </c>
      <c r="S45" s="49">
        <v>0</v>
      </c>
    </row>
    <row r="46" spans="1:19" ht="30" customHeight="1" x14ac:dyDescent="0.2">
      <c r="A46" s="35">
        <v>10</v>
      </c>
      <c r="B46" s="18" t="s">
        <v>131</v>
      </c>
      <c r="C46" s="46">
        <v>1872</v>
      </c>
      <c r="D46" s="47">
        <v>7536</v>
      </c>
      <c r="E46" s="47">
        <v>3691</v>
      </c>
      <c r="F46" s="49">
        <v>557</v>
      </c>
      <c r="G46" s="49">
        <v>1866</v>
      </c>
      <c r="H46" s="49">
        <v>0</v>
      </c>
      <c r="I46" s="49">
        <v>0</v>
      </c>
      <c r="J46" s="49">
        <v>0</v>
      </c>
      <c r="K46" s="49">
        <v>0</v>
      </c>
      <c r="L46" s="49">
        <v>4</v>
      </c>
      <c r="M46" s="49">
        <v>30</v>
      </c>
      <c r="N46" s="49">
        <v>520</v>
      </c>
      <c r="O46" s="49">
        <v>2268</v>
      </c>
      <c r="P46" s="49">
        <v>791</v>
      </c>
      <c r="Q46" s="49">
        <v>3372</v>
      </c>
      <c r="R46" s="49">
        <v>0</v>
      </c>
      <c r="S46" s="49">
        <v>0</v>
      </c>
    </row>
    <row r="47" spans="1:19" ht="25.5" x14ac:dyDescent="0.2">
      <c r="A47" s="35">
        <v>11</v>
      </c>
      <c r="B47" s="18" t="s">
        <v>163</v>
      </c>
      <c r="C47" s="46">
        <v>2992</v>
      </c>
      <c r="D47" s="47">
        <v>8622</v>
      </c>
      <c r="E47" s="47">
        <v>4321</v>
      </c>
      <c r="F47" s="49">
        <v>360</v>
      </c>
      <c r="G47" s="49">
        <v>914</v>
      </c>
      <c r="H47" s="49">
        <v>121</v>
      </c>
      <c r="I47" s="49">
        <v>598</v>
      </c>
      <c r="J47" s="49">
        <v>0</v>
      </c>
      <c r="K47" s="49">
        <v>0</v>
      </c>
      <c r="L47" s="49">
        <v>6</v>
      </c>
      <c r="M47" s="49">
        <v>16</v>
      </c>
      <c r="N47" s="49">
        <v>1257</v>
      </c>
      <c r="O47" s="49">
        <v>3334</v>
      </c>
      <c r="P47" s="49">
        <v>1248</v>
      </c>
      <c r="Q47" s="49">
        <v>3760</v>
      </c>
      <c r="R47" s="49">
        <v>0</v>
      </c>
      <c r="S47" s="49">
        <v>0</v>
      </c>
    </row>
    <row r="48" spans="1:19" ht="18" customHeight="1" x14ac:dyDescent="0.2">
      <c r="A48" s="35">
        <v>12</v>
      </c>
      <c r="B48" s="18" t="s">
        <v>164</v>
      </c>
      <c r="C48" s="46">
        <v>3984</v>
      </c>
      <c r="D48" s="47">
        <v>14728</v>
      </c>
      <c r="E48" s="47">
        <v>7493</v>
      </c>
      <c r="F48" s="49">
        <v>208</v>
      </c>
      <c r="G48" s="49">
        <v>727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2288</v>
      </c>
      <c r="O48" s="49">
        <v>8659</v>
      </c>
      <c r="P48" s="49">
        <v>1488</v>
      </c>
      <c r="Q48" s="49">
        <v>5342</v>
      </c>
      <c r="R48" s="49">
        <v>0</v>
      </c>
      <c r="S48" s="49">
        <v>0</v>
      </c>
    </row>
    <row r="49" spans="1:19" ht="25.5" x14ac:dyDescent="0.2">
      <c r="A49" s="35">
        <v>13</v>
      </c>
      <c r="B49" s="18" t="s">
        <v>71</v>
      </c>
      <c r="C49" s="46">
        <v>3109</v>
      </c>
      <c r="D49" s="47">
        <v>11294</v>
      </c>
      <c r="E49" s="47">
        <v>5949</v>
      </c>
      <c r="F49" s="48">
        <v>1573</v>
      </c>
      <c r="G49" s="48">
        <v>5158</v>
      </c>
      <c r="H49" s="49">
        <v>42</v>
      </c>
      <c r="I49" s="49">
        <v>151</v>
      </c>
      <c r="J49" s="49">
        <v>0</v>
      </c>
      <c r="K49" s="49">
        <v>0</v>
      </c>
      <c r="L49" s="49">
        <v>70</v>
      </c>
      <c r="M49" s="49">
        <v>176</v>
      </c>
      <c r="N49" s="49">
        <v>891</v>
      </c>
      <c r="O49" s="49">
        <v>3896</v>
      </c>
      <c r="P49" s="49">
        <v>533</v>
      </c>
      <c r="Q49" s="49">
        <v>1913</v>
      </c>
      <c r="R49" s="49"/>
      <c r="S49" s="49"/>
    </row>
    <row r="50" spans="1:19" ht="27.75" customHeight="1" x14ac:dyDescent="0.2">
      <c r="A50" s="35">
        <v>14</v>
      </c>
      <c r="B50" s="18" t="s">
        <v>132</v>
      </c>
      <c r="C50" s="46">
        <v>5843</v>
      </c>
      <c r="D50" s="47">
        <v>19146</v>
      </c>
      <c r="E50" s="47">
        <v>9887</v>
      </c>
      <c r="F50" s="49">
        <v>5301</v>
      </c>
      <c r="G50" s="49">
        <v>17447</v>
      </c>
      <c r="H50" s="49">
        <v>6</v>
      </c>
      <c r="I50" s="49">
        <v>23</v>
      </c>
      <c r="J50" s="49">
        <v>1</v>
      </c>
      <c r="K50" s="49">
        <v>5</v>
      </c>
      <c r="L50" s="49">
        <v>4</v>
      </c>
      <c r="M50" s="49">
        <v>34</v>
      </c>
      <c r="N50" s="49">
        <v>245</v>
      </c>
      <c r="O50" s="49">
        <v>839</v>
      </c>
      <c r="P50" s="49">
        <v>286</v>
      </c>
      <c r="Q50" s="49">
        <v>798</v>
      </c>
      <c r="R50" s="49">
        <v>0</v>
      </c>
      <c r="S50" s="49">
        <v>0</v>
      </c>
    </row>
    <row r="51" spans="1:19" ht="33" customHeight="1" x14ac:dyDescent="0.2">
      <c r="A51" s="35">
        <v>15</v>
      </c>
      <c r="B51" s="18" t="s">
        <v>133</v>
      </c>
      <c r="C51" s="46">
        <v>1749</v>
      </c>
      <c r="D51" s="47">
        <v>7215</v>
      </c>
      <c r="E51" s="47">
        <v>3897</v>
      </c>
      <c r="F51" s="49">
        <v>1749</v>
      </c>
      <c r="G51" s="49">
        <v>7215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</row>
    <row r="52" spans="1:19" ht="25.5" x14ac:dyDescent="0.2">
      <c r="A52" s="35">
        <v>16</v>
      </c>
      <c r="B52" s="18" t="s">
        <v>134</v>
      </c>
      <c r="C52" s="46">
        <v>6284</v>
      </c>
      <c r="D52" s="47">
        <v>22099</v>
      </c>
      <c r="E52" s="47">
        <v>11514</v>
      </c>
      <c r="F52" s="49">
        <v>6172</v>
      </c>
      <c r="G52" s="49">
        <v>21657</v>
      </c>
      <c r="H52" s="49">
        <v>51</v>
      </c>
      <c r="I52" s="49">
        <v>214</v>
      </c>
      <c r="J52" s="49">
        <v>0</v>
      </c>
      <c r="K52" s="49">
        <v>0</v>
      </c>
      <c r="L52" s="49">
        <v>12</v>
      </c>
      <c r="M52" s="49">
        <v>46</v>
      </c>
      <c r="N52" s="49">
        <v>21</v>
      </c>
      <c r="O52" s="49">
        <v>76</v>
      </c>
      <c r="P52" s="49">
        <v>28</v>
      </c>
      <c r="Q52" s="49">
        <v>106</v>
      </c>
      <c r="R52" s="49">
        <v>0</v>
      </c>
      <c r="S52" s="49">
        <v>0</v>
      </c>
    </row>
    <row r="53" spans="1:19" ht="33" customHeight="1" x14ac:dyDescent="0.2">
      <c r="A53" s="35">
        <v>17</v>
      </c>
      <c r="B53" s="18" t="s">
        <v>178</v>
      </c>
      <c r="C53" s="46">
        <v>2805</v>
      </c>
      <c r="D53" s="47">
        <v>9788</v>
      </c>
      <c r="E53" s="47">
        <v>4967</v>
      </c>
      <c r="F53" s="49">
        <v>111</v>
      </c>
      <c r="G53" s="49">
        <v>200</v>
      </c>
      <c r="H53" s="49">
        <v>0</v>
      </c>
      <c r="I53" s="49">
        <v>0</v>
      </c>
      <c r="J53" s="49">
        <v>0</v>
      </c>
      <c r="K53" s="49">
        <v>0</v>
      </c>
      <c r="L53" s="49">
        <v>12</v>
      </c>
      <c r="M53" s="49">
        <v>130</v>
      </c>
      <c r="N53" s="49">
        <v>1604</v>
      </c>
      <c r="O53" s="49">
        <v>6375</v>
      </c>
      <c r="P53" s="49">
        <v>1078</v>
      </c>
      <c r="Q53" s="49">
        <v>3083</v>
      </c>
      <c r="R53" s="49">
        <v>0</v>
      </c>
      <c r="S53" s="49">
        <v>0</v>
      </c>
    </row>
    <row r="54" spans="1:19" ht="27.75" customHeight="1" x14ac:dyDescent="0.2">
      <c r="A54" s="35">
        <v>18</v>
      </c>
      <c r="B54" s="18" t="s">
        <v>179</v>
      </c>
      <c r="C54" s="46">
        <v>3079</v>
      </c>
      <c r="D54" s="47">
        <v>12702</v>
      </c>
      <c r="E54" s="47">
        <v>6825</v>
      </c>
      <c r="F54" s="49">
        <v>3079</v>
      </c>
      <c r="G54" s="49">
        <v>12702</v>
      </c>
      <c r="H54" s="49">
        <v>0</v>
      </c>
      <c r="I54" s="49">
        <v>0</v>
      </c>
      <c r="J54" s="49">
        <v>0</v>
      </c>
      <c r="K54" s="49">
        <v>0</v>
      </c>
      <c r="L54" s="49">
        <v>0</v>
      </c>
      <c r="M54" s="49">
        <v>0</v>
      </c>
      <c r="N54" s="49">
        <v>0</v>
      </c>
      <c r="O54" s="49">
        <v>0</v>
      </c>
      <c r="P54" s="49">
        <v>0</v>
      </c>
      <c r="Q54" s="49">
        <v>0</v>
      </c>
      <c r="R54" s="49">
        <v>0</v>
      </c>
      <c r="S54" s="49">
        <v>0</v>
      </c>
    </row>
    <row r="55" spans="1:19" ht="28.5" customHeight="1" x14ac:dyDescent="0.2">
      <c r="A55" s="35">
        <v>19</v>
      </c>
      <c r="B55" s="18" t="s">
        <v>165</v>
      </c>
      <c r="C55" s="46">
        <v>3666</v>
      </c>
      <c r="D55" s="47">
        <v>12654</v>
      </c>
      <c r="E55" s="47">
        <v>6505</v>
      </c>
      <c r="F55" s="49">
        <v>1666</v>
      </c>
      <c r="G55" s="49">
        <v>5622</v>
      </c>
      <c r="H55" s="49">
        <v>0</v>
      </c>
      <c r="I55" s="49">
        <v>0</v>
      </c>
      <c r="J55" s="49">
        <v>0</v>
      </c>
      <c r="K55" s="49">
        <v>0</v>
      </c>
      <c r="L55" s="49">
        <v>0</v>
      </c>
      <c r="M55" s="49">
        <v>0</v>
      </c>
      <c r="N55" s="49">
        <v>1250</v>
      </c>
      <c r="O55" s="49">
        <v>4349</v>
      </c>
      <c r="P55" s="49">
        <v>750</v>
      </c>
      <c r="Q55" s="49">
        <v>2683</v>
      </c>
      <c r="R55" s="49">
        <v>0</v>
      </c>
      <c r="S55" s="49">
        <v>0</v>
      </c>
    </row>
    <row r="56" spans="1:19" ht="25.5" customHeight="1" x14ac:dyDescent="0.2">
      <c r="A56" s="35">
        <v>20</v>
      </c>
      <c r="B56" s="18" t="s">
        <v>166</v>
      </c>
      <c r="C56" s="46">
        <v>2862</v>
      </c>
      <c r="D56" s="47">
        <v>7375</v>
      </c>
      <c r="E56" s="47">
        <v>3565</v>
      </c>
      <c r="F56" s="49">
        <v>0</v>
      </c>
      <c r="G56" s="49">
        <v>0</v>
      </c>
      <c r="H56" s="49">
        <v>0</v>
      </c>
      <c r="I56" s="49">
        <v>0</v>
      </c>
      <c r="J56" s="49">
        <v>0</v>
      </c>
      <c r="K56" s="49">
        <v>0</v>
      </c>
      <c r="L56" s="49">
        <v>34</v>
      </c>
      <c r="M56" s="49">
        <v>108</v>
      </c>
      <c r="N56" s="49">
        <v>1277</v>
      </c>
      <c r="O56" s="49">
        <v>3035</v>
      </c>
      <c r="P56" s="49">
        <v>1551</v>
      </c>
      <c r="Q56" s="49">
        <v>4232</v>
      </c>
      <c r="R56" s="49">
        <v>0</v>
      </c>
      <c r="S56" s="49">
        <v>0</v>
      </c>
    </row>
    <row r="57" spans="1:19" ht="29.25" customHeight="1" x14ac:dyDescent="0.2">
      <c r="A57" s="35">
        <v>21</v>
      </c>
      <c r="B57" s="18" t="s">
        <v>135</v>
      </c>
      <c r="C57" s="46">
        <v>3240</v>
      </c>
      <c r="D57" s="47">
        <v>11777</v>
      </c>
      <c r="E57" s="47">
        <v>6036</v>
      </c>
      <c r="F57" s="49">
        <v>0</v>
      </c>
      <c r="G57" s="49">
        <v>0</v>
      </c>
      <c r="H57" s="49">
        <v>0</v>
      </c>
      <c r="I57" s="49">
        <v>0</v>
      </c>
      <c r="J57" s="49">
        <v>0</v>
      </c>
      <c r="K57" s="49">
        <v>0</v>
      </c>
      <c r="L57" s="49">
        <v>0</v>
      </c>
      <c r="M57" s="49">
        <v>0</v>
      </c>
      <c r="N57" s="49">
        <v>1610</v>
      </c>
      <c r="O57" s="49">
        <v>5824</v>
      </c>
      <c r="P57" s="49">
        <v>1630</v>
      </c>
      <c r="Q57" s="49">
        <v>5953</v>
      </c>
      <c r="R57" s="49">
        <v>0</v>
      </c>
      <c r="S57" s="49">
        <v>0</v>
      </c>
    </row>
    <row r="58" spans="1:19" ht="25.5" x14ac:dyDescent="0.2">
      <c r="A58" s="35">
        <v>22</v>
      </c>
      <c r="B58" s="18" t="s">
        <v>167</v>
      </c>
      <c r="C58" s="46">
        <v>4026</v>
      </c>
      <c r="D58" s="47">
        <v>13611</v>
      </c>
      <c r="E58" s="47">
        <v>6854</v>
      </c>
      <c r="F58" s="49">
        <v>1462</v>
      </c>
      <c r="G58" s="49">
        <v>4908</v>
      </c>
      <c r="H58" s="49">
        <v>12</v>
      </c>
      <c r="I58" s="49">
        <v>38</v>
      </c>
      <c r="J58" s="49"/>
      <c r="K58" s="49"/>
      <c r="L58" s="49">
        <v>15</v>
      </c>
      <c r="M58" s="49">
        <v>20</v>
      </c>
      <c r="N58" s="49">
        <v>928</v>
      </c>
      <c r="O58" s="49">
        <v>3433</v>
      </c>
      <c r="P58" s="49">
        <v>1609</v>
      </c>
      <c r="Q58" s="49">
        <v>5212</v>
      </c>
      <c r="R58" s="49"/>
      <c r="S58" s="49"/>
    </row>
    <row r="59" spans="1:19" ht="20.100000000000001" customHeight="1" x14ac:dyDescent="0.2">
      <c r="A59" s="35">
        <v>23</v>
      </c>
      <c r="B59" s="18" t="s">
        <v>51</v>
      </c>
      <c r="C59" s="46">
        <v>4186</v>
      </c>
      <c r="D59" s="47">
        <v>14671</v>
      </c>
      <c r="E59" s="47">
        <v>7406</v>
      </c>
      <c r="F59" s="49">
        <v>0</v>
      </c>
      <c r="G59" s="49">
        <v>0</v>
      </c>
      <c r="H59" s="49">
        <v>0</v>
      </c>
      <c r="I59" s="49">
        <v>0</v>
      </c>
      <c r="J59" s="49">
        <v>0</v>
      </c>
      <c r="K59" s="49">
        <v>0</v>
      </c>
      <c r="L59" s="49">
        <v>0</v>
      </c>
      <c r="M59" s="49">
        <v>0</v>
      </c>
      <c r="N59" s="49">
        <v>2138</v>
      </c>
      <c r="O59" s="49">
        <v>7531</v>
      </c>
      <c r="P59" s="49">
        <v>2048</v>
      </c>
      <c r="Q59" s="49">
        <v>7140</v>
      </c>
      <c r="R59" s="49">
        <v>0</v>
      </c>
      <c r="S59" s="49">
        <v>0</v>
      </c>
    </row>
    <row r="60" spans="1:19" ht="20.100000000000001" customHeight="1" x14ac:dyDescent="0.2">
      <c r="A60" s="35">
        <v>24</v>
      </c>
      <c r="B60" s="18" t="s">
        <v>136</v>
      </c>
      <c r="C60" s="46">
        <v>2635</v>
      </c>
      <c r="D60" s="47">
        <v>9487</v>
      </c>
      <c r="E60" s="47">
        <v>4783</v>
      </c>
      <c r="F60" s="49">
        <v>0</v>
      </c>
      <c r="G60" s="49">
        <v>0</v>
      </c>
      <c r="H60" s="49">
        <v>0</v>
      </c>
      <c r="I60" s="49">
        <v>0</v>
      </c>
      <c r="J60" s="49">
        <v>0</v>
      </c>
      <c r="K60" s="49">
        <v>0</v>
      </c>
      <c r="L60" s="49">
        <v>10</v>
      </c>
      <c r="M60" s="49">
        <v>31</v>
      </c>
      <c r="N60" s="49">
        <v>1286</v>
      </c>
      <c r="O60" s="49">
        <v>4491</v>
      </c>
      <c r="P60" s="49">
        <v>1338</v>
      </c>
      <c r="Q60" s="49">
        <v>4964</v>
      </c>
      <c r="R60" s="49">
        <v>1</v>
      </c>
      <c r="S60" s="49">
        <v>1</v>
      </c>
    </row>
    <row r="61" spans="1:19" ht="25.5" x14ac:dyDescent="0.2">
      <c r="A61" s="35">
        <v>25</v>
      </c>
      <c r="B61" s="18" t="s">
        <v>192</v>
      </c>
      <c r="C61" s="46">
        <v>5631</v>
      </c>
      <c r="D61" s="47">
        <v>18589</v>
      </c>
      <c r="E61" s="47">
        <v>9852</v>
      </c>
      <c r="F61" s="49">
        <v>5579</v>
      </c>
      <c r="G61" s="49">
        <v>18408</v>
      </c>
      <c r="H61" s="49">
        <v>40</v>
      </c>
      <c r="I61" s="49">
        <v>152</v>
      </c>
      <c r="J61" s="49">
        <v>0</v>
      </c>
      <c r="K61" s="49">
        <v>0</v>
      </c>
      <c r="L61" s="49">
        <v>0</v>
      </c>
      <c r="M61" s="49">
        <v>0</v>
      </c>
      <c r="N61" s="49">
        <v>0</v>
      </c>
      <c r="O61" s="49">
        <v>0</v>
      </c>
      <c r="P61" s="49">
        <v>12</v>
      </c>
      <c r="Q61" s="49">
        <v>29</v>
      </c>
      <c r="R61" s="49">
        <v>0</v>
      </c>
      <c r="S61" s="49">
        <v>0</v>
      </c>
    </row>
    <row r="62" spans="1:19" ht="32.25" customHeight="1" x14ac:dyDescent="0.2">
      <c r="A62" s="35">
        <v>26</v>
      </c>
      <c r="B62" s="18" t="s">
        <v>168</v>
      </c>
      <c r="C62" s="46">
        <v>7303</v>
      </c>
      <c r="D62" s="47">
        <v>23841</v>
      </c>
      <c r="E62" s="47">
        <v>12677</v>
      </c>
      <c r="F62" s="49">
        <v>7303</v>
      </c>
      <c r="G62" s="49">
        <v>23841</v>
      </c>
      <c r="H62" s="49">
        <v>0</v>
      </c>
      <c r="I62" s="49">
        <v>0</v>
      </c>
      <c r="J62" s="49">
        <v>0</v>
      </c>
      <c r="K62" s="49">
        <v>0</v>
      </c>
      <c r="L62" s="49">
        <v>0</v>
      </c>
      <c r="M62" s="49">
        <v>0</v>
      </c>
      <c r="N62" s="49">
        <v>0</v>
      </c>
      <c r="O62" s="49">
        <v>0</v>
      </c>
      <c r="P62" s="49">
        <v>0</v>
      </c>
      <c r="Q62" s="49">
        <v>0</v>
      </c>
      <c r="R62" s="49">
        <v>0</v>
      </c>
      <c r="S62" s="49">
        <v>0</v>
      </c>
    </row>
    <row r="63" spans="1:19" ht="27.75" customHeight="1" x14ac:dyDescent="0.2">
      <c r="A63" s="35">
        <v>27</v>
      </c>
      <c r="B63" s="18" t="s">
        <v>137</v>
      </c>
      <c r="C63" s="46">
        <v>3744</v>
      </c>
      <c r="D63" s="47">
        <v>13000</v>
      </c>
      <c r="E63" s="47">
        <v>6459</v>
      </c>
      <c r="F63" s="49">
        <v>0</v>
      </c>
      <c r="G63" s="49">
        <v>0</v>
      </c>
      <c r="H63" s="49">
        <v>0</v>
      </c>
      <c r="I63" s="49">
        <v>0</v>
      </c>
      <c r="J63" s="49">
        <v>0</v>
      </c>
      <c r="K63" s="49">
        <v>0</v>
      </c>
      <c r="L63" s="49">
        <v>0</v>
      </c>
      <c r="M63" s="49">
        <v>0</v>
      </c>
      <c r="N63" s="49">
        <v>1913</v>
      </c>
      <c r="O63" s="49">
        <v>6698</v>
      </c>
      <c r="P63" s="49">
        <v>1831</v>
      </c>
      <c r="Q63" s="49">
        <v>6302</v>
      </c>
      <c r="R63" s="49">
        <v>0</v>
      </c>
      <c r="S63" s="49">
        <v>0</v>
      </c>
    </row>
    <row r="64" spans="1:19" ht="25.5" x14ac:dyDescent="0.2">
      <c r="A64" s="35">
        <v>28</v>
      </c>
      <c r="B64" s="18" t="s">
        <v>138</v>
      </c>
      <c r="C64" s="46">
        <v>2832</v>
      </c>
      <c r="D64" s="47">
        <v>9074</v>
      </c>
      <c r="E64" s="47">
        <v>4639</v>
      </c>
      <c r="F64" s="49">
        <v>0</v>
      </c>
      <c r="G64" s="49">
        <v>0</v>
      </c>
      <c r="H64" s="49">
        <v>0</v>
      </c>
      <c r="I64" s="49">
        <v>0</v>
      </c>
      <c r="J64" s="49">
        <v>0</v>
      </c>
      <c r="K64" s="49">
        <v>0</v>
      </c>
      <c r="L64" s="49">
        <v>225</v>
      </c>
      <c r="M64" s="49">
        <v>706</v>
      </c>
      <c r="N64" s="49">
        <v>1312</v>
      </c>
      <c r="O64" s="49">
        <v>4498</v>
      </c>
      <c r="P64" s="49">
        <v>1295</v>
      </c>
      <c r="Q64" s="49">
        <v>3870</v>
      </c>
      <c r="R64" s="49">
        <v>0</v>
      </c>
      <c r="S64" s="49">
        <v>0</v>
      </c>
    </row>
    <row r="65" spans="1:19" s="12" customFormat="1" ht="20.100000000000001" customHeight="1" x14ac:dyDescent="0.2">
      <c r="A65" s="81" t="s">
        <v>29</v>
      </c>
      <c r="B65" s="81"/>
      <c r="C65" s="34">
        <f>+SUM(C37:C64)</f>
        <v>105791</v>
      </c>
      <c r="D65" s="34">
        <f>+SUM(D37:D64)</f>
        <v>367679</v>
      </c>
      <c r="E65" s="34">
        <f t="shared" ref="E65:S65" si="2">+SUM(E37:E64)</f>
        <v>189978</v>
      </c>
      <c r="F65" s="34">
        <f t="shared" si="2"/>
        <v>56034</v>
      </c>
      <c r="G65" s="34">
        <f t="shared" si="2"/>
        <v>195796</v>
      </c>
      <c r="H65" s="34">
        <f t="shared" si="2"/>
        <v>499</v>
      </c>
      <c r="I65" s="34">
        <f t="shared" si="2"/>
        <v>1885</v>
      </c>
      <c r="J65" s="34">
        <f t="shared" si="2"/>
        <v>3</v>
      </c>
      <c r="K65" s="34">
        <f t="shared" si="2"/>
        <v>10</v>
      </c>
      <c r="L65" s="34">
        <f t="shared" si="2"/>
        <v>525</v>
      </c>
      <c r="M65" s="34">
        <f t="shared" si="2"/>
        <v>1765</v>
      </c>
      <c r="N65" s="34">
        <f t="shared" si="2"/>
        <v>24880</v>
      </c>
      <c r="O65" s="34">
        <f t="shared" si="2"/>
        <v>87909</v>
      </c>
      <c r="P65" s="34">
        <f t="shared" si="2"/>
        <v>23826</v>
      </c>
      <c r="Q65" s="34">
        <f t="shared" si="2"/>
        <v>80245</v>
      </c>
      <c r="R65" s="34">
        <f t="shared" si="2"/>
        <v>24</v>
      </c>
      <c r="S65" s="34">
        <f t="shared" si="2"/>
        <v>69</v>
      </c>
    </row>
    <row r="66" spans="1:19" ht="20.100000000000001" customHeight="1" x14ac:dyDescent="0.2">
      <c r="A66" s="83" t="s">
        <v>11</v>
      </c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</row>
    <row r="67" spans="1:19" ht="25.5" x14ac:dyDescent="0.2">
      <c r="A67" s="50">
        <v>1</v>
      </c>
      <c r="B67" s="51" t="s">
        <v>171</v>
      </c>
      <c r="C67" s="46">
        <v>1521</v>
      </c>
      <c r="D67" s="55">
        <v>6227</v>
      </c>
      <c r="E67" s="55">
        <v>3091</v>
      </c>
      <c r="F67" s="47"/>
      <c r="G67" s="47"/>
      <c r="H67" s="47"/>
      <c r="I67" s="56"/>
      <c r="J67" s="47"/>
      <c r="K67" s="47"/>
      <c r="L67" s="47">
        <v>17</v>
      </c>
      <c r="M67" s="47">
        <v>70</v>
      </c>
      <c r="N67" s="47">
        <v>754</v>
      </c>
      <c r="O67" s="47">
        <v>3075</v>
      </c>
      <c r="P67" s="57">
        <v>747</v>
      </c>
      <c r="Q67" s="47">
        <v>3079</v>
      </c>
      <c r="R67" s="47">
        <v>3</v>
      </c>
      <c r="S67" s="47">
        <v>3</v>
      </c>
    </row>
    <row r="68" spans="1:19" ht="25.5" x14ac:dyDescent="0.2">
      <c r="A68" s="50">
        <v>2</v>
      </c>
      <c r="B68" s="51" t="s">
        <v>172</v>
      </c>
      <c r="C68" s="46">
        <v>1132</v>
      </c>
      <c r="D68" s="55">
        <v>4016</v>
      </c>
      <c r="E68" s="55">
        <v>2130</v>
      </c>
      <c r="F68" s="47">
        <v>1095</v>
      </c>
      <c r="G68" s="47">
        <v>3867</v>
      </c>
      <c r="H68" s="47">
        <v>9</v>
      </c>
      <c r="I68" s="47">
        <v>36</v>
      </c>
      <c r="J68" s="47"/>
      <c r="K68" s="47"/>
      <c r="L68" s="47"/>
      <c r="M68" s="47"/>
      <c r="N68" s="47">
        <v>12</v>
      </c>
      <c r="O68" s="47">
        <v>48</v>
      </c>
      <c r="P68" s="57">
        <v>16</v>
      </c>
      <c r="Q68" s="47">
        <v>65</v>
      </c>
      <c r="R68" s="47"/>
      <c r="S68" s="47"/>
    </row>
    <row r="69" spans="1:19" ht="20.100000000000001" customHeight="1" x14ac:dyDescent="0.2">
      <c r="A69" s="50">
        <v>3</v>
      </c>
      <c r="B69" s="51" t="s">
        <v>173</v>
      </c>
      <c r="C69" s="46">
        <v>1420</v>
      </c>
      <c r="D69" s="55">
        <v>5693</v>
      </c>
      <c r="E69" s="55">
        <v>2837</v>
      </c>
      <c r="F69" s="47"/>
      <c r="G69" s="47"/>
      <c r="H69" s="47"/>
      <c r="I69" s="56"/>
      <c r="J69" s="47"/>
      <c r="K69" s="47"/>
      <c r="L69" s="47"/>
      <c r="M69" s="47"/>
      <c r="N69" s="47">
        <v>746</v>
      </c>
      <c r="O69" s="47">
        <v>3008</v>
      </c>
      <c r="P69" s="57">
        <v>674</v>
      </c>
      <c r="Q69" s="47">
        <v>2685</v>
      </c>
      <c r="R69" s="47"/>
      <c r="S69" s="47"/>
    </row>
    <row r="70" spans="1:19" ht="25.5" x14ac:dyDescent="0.2">
      <c r="A70" s="50">
        <v>4</v>
      </c>
      <c r="B70" s="51" t="s">
        <v>175</v>
      </c>
      <c r="C70" s="46">
        <v>1889</v>
      </c>
      <c r="D70" s="55">
        <v>7484</v>
      </c>
      <c r="E70" s="55">
        <v>3746</v>
      </c>
      <c r="F70" s="47"/>
      <c r="G70" s="47"/>
      <c r="H70" s="47"/>
      <c r="I70" s="56"/>
      <c r="J70" s="47"/>
      <c r="K70" s="47"/>
      <c r="L70" s="47"/>
      <c r="M70" s="47"/>
      <c r="N70" s="47">
        <v>1079</v>
      </c>
      <c r="O70" s="47">
        <v>4064</v>
      </c>
      <c r="P70" s="57">
        <v>810</v>
      </c>
      <c r="Q70" s="47">
        <v>3420</v>
      </c>
      <c r="R70" s="47"/>
      <c r="S70" s="47"/>
    </row>
    <row r="71" spans="1:19" ht="12.75" x14ac:dyDescent="0.2">
      <c r="A71" s="50">
        <v>5</v>
      </c>
      <c r="B71" s="51" t="s">
        <v>70</v>
      </c>
      <c r="C71" s="46">
        <v>1016</v>
      </c>
      <c r="D71" s="55">
        <v>3521</v>
      </c>
      <c r="E71" s="55">
        <v>1786</v>
      </c>
      <c r="F71" s="47">
        <v>439</v>
      </c>
      <c r="G71" s="47">
        <v>1514</v>
      </c>
      <c r="H71" s="47"/>
      <c r="I71" s="47"/>
      <c r="J71" s="47"/>
      <c r="K71" s="47"/>
      <c r="L71" s="47">
        <v>4</v>
      </c>
      <c r="M71" s="47">
        <v>12</v>
      </c>
      <c r="N71" s="47">
        <v>207</v>
      </c>
      <c r="O71" s="47">
        <v>748</v>
      </c>
      <c r="P71" s="57">
        <v>366</v>
      </c>
      <c r="Q71" s="47">
        <v>1247</v>
      </c>
      <c r="R71" s="47"/>
      <c r="S71" s="47"/>
    </row>
    <row r="72" spans="1:19" ht="20.100000000000001" customHeight="1" x14ac:dyDescent="0.2">
      <c r="A72" s="50">
        <v>6</v>
      </c>
      <c r="B72" s="51" t="s">
        <v>142</v>
      </c>
      <c r="C72" s="46">
        <v>567</v>
      </c>
      <c r="D72" s="55">
        <v>1484</v>
      </c>
      <c r="E72" s="55">
        <v>747</v>
      </c>
      <c r="F72" s="47"/>
      <c r="G72" s="47"/>
      <c r="H72" s="47"/>
      <c r="I72" s="56"/>
      <c r="J72" s="47"/>
      <c r="K72" s="47"/>
      <c r="L72" s="47">
        <v>3</v>
      </c>
      <c r="M72" s="47">
        <v>18</v>
      </c>
      <c r="N72" s="47">
        <v>155</v>
      </c>
      <c r="O72" s="47">
        <v>406</v>
      </c>
      <c r="P72" s="57">
        <v>409</v>
      </c>
      <c r="Q72" s="47">
        <v>1060</v>
      </c>
      <c r="R72" s="47"/>
      <c r="S72" s="47"/>
    </row>
    <row r="73" spans="1:19" ht="25.5" x14ac:dyDescent="0.2">
      <c r="A73" s="50">
        <v>7</v>
      </c>
      <c r="B73" s="51" t="s">
        <v>174</v>
      </c>
      <c r="C73" s="46">
        <v>1441</v>
      </c>
      <c r="D73" s="55">
        <v>5022</v>
      </c>
      <c r="E73" s="55">
        <v>2537</v>
      </c>
      <c r="F73" s="47">
        <v>259</v>
      </c>
      <c r="G73" s="47">
        <v>1020</v>
      </c>
      <c r="H73" s="47"/>
      <c r="I73" s="47"/>
      <c r="J73" s="47"/>
      <c r="K73" s="47"/>
      <c r="L73" s="47">
        <v>2</v>
      </c>
      <c r="M73" s="47">
        <v>10</v>
      </c>
      <c r="N73" s="47">
        <v>561</v>
      </c>
      <c r="O73" s="47">
        <v>2036</v>
      </c>
      <c r="P73" s="57">
        <v>619</v>
      </c>
      <c r="Q73" s="47">
        <v>1956</v>
      </c>
      <c r="R73" s="47"/>
      <c r="S73" s="47"/>
    </row>
    <row r="74" spans="1:19" ht="12.75" x14ac:dyDescent="0.2">
      <c r="A74" s="50">
        <v>8</v>
      </c>
      <c r="B74" s="51" t="s">
        <v>208</v>
      </c>
      <c r="C74" s="46">
        <v>1402</v>
      </c>
      <c r="D74" s="55">
        <v>5243</v>
      </c>
      <c r="E74" s="55">
        <v>2712</v>
      </c>
      <c r="F74" s="47">
        <v>770</v>
      </c>
      <c r="G74" s="47">
        <v>2533</v>
      </c>
      <c r="H74" s="47">
        <v>10</v>
      </c>
      <c r="I74" s="47">
        <v>36</v>
      </c>
      <c r="J74" s="47"/>
      <c r="K74" s="47"/>
      <c r="L74" s="47">
        <v>23</v>
      </c>
      <c r="M74" s="47">
        <v>85</v>
      </c>
      <c r="N74" s="47">
        <v>234</v>
      </c>
      <c r="O74" s="47">
        <v>799</v>
      </c>
      <c r="P74" s="57">
        <v>365</v>
      </c>
      <c r="Q74" s="47">
        <v>1790</v>
      </c>
      <c r="R74" s="47"/>
      <c r="S74" s="47"/>
    </row>
    <row r="75" spans="1:19" s="12" customFormat="1" ht="12.75" x14ac:dyDescent="0.2">
      <c r="A75" s="81" t="s">
        <v>30</v>
      </c>
      <c r="B75" s="81"/>
      <c r="C75" s="34">
        <f>SUM(C67:C74)</f>
        <v>10388</v>
      </c>
      <c r="D75" s="34">
        <f>SUM(D67:D74)</f>
        <v>38690</v>
      </c>
      <c r="E75" s="34">
        <f>SUM(E67:E74)</f>
        <v>19586</v>
      </c>
      <c r="F75" s="34">
        <f t="shared" ref="F75:S75" si="3">SUM(F67:F74)</f>
        <v>2563</v>
      </c>
      <c r="G75" s="34">
        <f t="shared" si="3"/>
        <v>8934</v>
      </c>
      <c r="H75" s="34">
        <f t="shared" si="3"/>
        <v>19</v>
      </c>
      <c r="I75" s="34">
        <f t="shared" si="3"/>
        <v>72</v>
      </c>
      <c r="J75" s="34">
        <f t="shared" si="3"/>
        <v>0</v>
      </c>
      <c r="K75" s="34">
        <f t="shared" si="3"/>
        <v>0</v>
      </c>
      <c r="L75" s="34">
        <f t="shared" si="3"/>
        <v>49</v>
      </c>
      <c r="M75" s="34">
        <f t="shared" si="3"/>
        <v>195</v>
      </c>
      <c r="N75" s="34">
        <f t="shared" si="3"/>
        <v>3748</v>
      </c>
      <c r="O75" s="34">
        <f t="shared" si="3"/>
        <v>14184</v>
      </c>
      <c r="P75" s="34">
        <f t="shared" si="3"/>
        <v>4006</v>
      </c>
      <c r="Q75" s="34">
        <f t="shared" si="3"/>
        <v>15302</v>
      </c>
      <c r="R75" s="34">
        <f t="shared" si="3"/>
        <v>3</v>
      </c>
      <c r="S75" s="34">
        <f t="shared" si="3"/>
        <v>3</v>
      </c>
    </row>
    <row r="76" spans="1:19" ht="12.75" x14ac:dyDescent="0.2">
      <c r="A76" s="83" t="s">
        <v>23</v>
      </c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</row>
    <row r="77" spans="1:19" ht="20.100000000000001" customHeight="1" x14ac:dyDescent="0.2">
      <c r="A77" s="35">
        <v>1</v>
      </c>
      <c r="B77" s="51" t="s">
        <v>107</v>
      </c>
      <c r="C77" s="46">
        <v>2547</v>
      </c>
      <c r="D77" s="47">
        <v>8861</v>
      </c>
      <c r="E77" s="47">
        <v>4656</v>
      </c>
      <c r="F77" s="58">
        <v>2542</v>
      </c>
      <c r="G77" s="58">
        <v>8839</v>
      </c>
      <c r="H77" s="58">
        <v>5</v>
      </c>
      <c r="I77" s="58">
        <v>22</v>
      </c>
      <c r="J77" s="59">
        <v>0</v>
      </c>
      <c r="K77" s="59">
        <v>0</v>
      </c>
      <c r="L77" s="59">
        <v>0</v>
      </c>
      <c r="M77" s="59">
        <v>0</v>
      </c>
      <c r="N77" s="59">
        <v>0</v>
      </c>
      <c r="O77" s="59">
        <v>0</v>
      </c>
      <c r="P77" s="59">
        <v>0</v>
      </c>
      <c r="Q77" s="59">
        <v>0</v>
      </c>
      <c r="R77" s="59">
        <v>0</v>
      </c>
      <c r="S77" s="59">
        <v>0</v>
      </c>
    </row>
    <row r="78" spans="1:19" ht="25.5" x14ac:dyDescent="0.2">
      <c r="A78" s="35">
        <v>2</v>
      </c>
      <c r="B78" s="51" t="s">
        <v>108</v>
      </c>
      <c r="C78" s="46">
        <v>1015</v>
      </c>
      <c r="D78" s="47">
        <v>3602</v>
      </c>
      <c r="E78" s="47">
        <v>1952</v>
      </c>
      <c r="F78" s="58">
        <v>1015</v>
      </c>
      <c r="G78" s="58">
        <v>3602</v>
      </c>
      <c r="H78" s="59">
        <v>0</v>
      </c>
      <c r="I78" s="59">
        <v>0</v>
      </c>
      <c r="J78" s="59">
        <v>0</v>
      </c>
      <c r="K78" s="59">
        <v>0</v>
      </c>
      <c r="L78" s="59">
        <v>0</v>
      </c>
      <c r="M78" s="59">
        <v>0</v>
      </c>
      <c r="N78" s="59">
        <v>0</v>
      </c>
      <c r="O78" s="59">
        <v>0</v>
      </c>
      <c r="P78" s="59">
        <v>0</v>
      </c>
      <c r="Q78" s="59">
        <v>0</v>
      </c>
      <c r="R78" s="59">
        <v>0</v>
      </c>
      <c r="S78" s="59">
        <v>0</v>
      </c>
    </row>
    <row r="79" spans="1:19" ht="20.100000000000001" customHeight="1" x14ac:dyDescent="0.2">
      <c r="A79" s="35">
        <v>3</v>
      </c>
      <c r="B79" s="51" t="s">
        <v>109</v>
      </c>
      <c r="C79" s="46">
        <v>2319</v>
      </c>
      <c r="D79" s="47">
        <v>9063</v>
      </c>
      <c r="E79" s="47">
        <v>4931</v>
      </c>
      <c r="F79" s="58">
        <v>2319</v>
      </c>
      <c r="G79" s="58">
        <v>9063</v>
      </c>
      <c r="H79" s="59">
        <v>0</v>
      </c>
      <c r="I79" s="59">
        <v>0</v>
      </c>
      <c r="J79" s="59">
        <v>0</v>
      </c>
      <c r="K79" s="59">
        <v>0</v>
      </c>
      <c r="L79" s="59">
        <v>0</v>
      </c>
      <c r="M79" s="59">
        <v>0</v>
      </c>
      <c r="N79" s="59">
        <v>0</v>
      </c>
      <c r="O79" s="59">
        <v>0</v>
      </c>
      <c r="P79" s="59">
        <v>0</v>
      </c>
      <c r="Q79" s="59">
        <v>0</v>
      </c>
      <c r="R79" s="59">
        <v>0</v>
      </c>
      <c r="S79" s="59">
        <v>0</v>
      </c>
    </row>
    <row r="80" spans="1:19" ht="20.100000000000001" customHeight="1" x14ac:dyDescent="0.2">
      <c r="A80" s="35">
        <v>4</v>
      </c>
      <c r="B80" s="51" t="s">
        <v>110</v>
      </c>
      <c r="C80" s="46">
        <v>1002</v>
      </c>
      <c r="D80" s="47">
        <v>3118</v>
      </c>
      <c r="E80" s="47">
        <v>1703</v>
      </c>
      <c r="F80" s="58">
        <v>1002</v>
      </c>
      <c r="G80" s="58">
        <v>3118</v>
      </c>
      <c r="H80" s="59">
        <v>0</v>
      </c>
      <c r="I80" s="59">
        <v>0</v>
      </c>
      <c r="J80" s="59">
        <v>0</v>
      </c>
      <c r="K80" s="59">
        <v>0</v>
      </c>
      <c r="L80" s="59">
        <v>0</v>
      </c>
      <c r="M80" s="59">
        <v>0</v>
      </c>
      <c r="N80" s="59">
        <v>0</v>
      </c>
      <c r="O80" s="59">
        <v>0</v>
      </c>
      <c r="P80" s="59">
        <v>0</v>
      </c>
      <c r="Q80" s="59">
        <v>0</v>
      </c>
      <c r="R80" s="59">
        <v>0</v>
      </c>
      <c r="S80" s="59">
        <v>0</v>
      </c>
    </row>
    <row r="81" spans="1:19" ht="20.100000000000001" customHeight="1" x14ac:dyDescent="0.2">
      <c r="A81" s="35">
        <v>5</v>
      </c>
      <c r="B81" s="51" t="s">
        <v>111</v>
      </c>
      <c r="C81" s="46">
        <v>1414</v>
      </c>
      <c r="D81" s="47">
        <v>5131</v>
      </c>
      <c r="E81" s="47">
        <v>2737</v>
      </c>
      <c r="F81" s="58">
        <v>1414</v>
      </c>
      <c r="G81" s="58">
        <v>5131</v>
      </c>
      <c r="H81" s="59">
        <v>0</v>
      </c>
      <c r="I81" s="59">
        <v>0</v>
      </c>
      <c r="J81" s="59">
        <v>0</v>
      </c>
      <c r="K81" s="59">
        <v>0</v>
      </c>
      <c r="L81" s="59">
        <v>0</v>
      </c>
      <c r="M81" s="59">
        <v>0</v>
      </c>
      <c r="N81" s="59">
        <v>0</v>
      </c>
      <c r="O81" s="59">
        <v>0</v>
      </c>
      <c r="P81" s="59">
        <v>0</v>
      </c>
      <c r="Q81" s="59">
        <v>0</v>
      </c>
      <c r="R81" s="59">
        <v>0</v>
      </c>
      <c r="S81" s="59">
        <v>0</v>
      </c>
    </row>
    <row r="82" spans="1:19" ht="20.100000000000001" customHeight="1" x14ac:dyDescent="0.2">
      <c r="A82" s="35">
        <v>6</v>
      </c>
      <c r="B82" s="51" t="s">
        <v>112</v>
      </c>
      <c r="C82" s="46">
        <v>1526</v>
      </c>
      <c r="D82" s="47">
        <v>5583</v>
      </c>
      <c r="E82" s="47">
        <v>3036</v>
      </c>
      <c r="F82" s="58">
        <v>1523</v>
      </c>
      <c r="G82" s="58">
        <v>5570</v>
      </c>
      <c r="H82" s="58">
        <v>3</v>
      </c>
      <c r="I82" s="58">
        <v>13</v>
      </c>
      <c r="J82" s="59">
        <v>0</v>
      </c>
      <c r="K82" s="59">
        <v>0</v>
      </c>
      <c r="L82" s="59">
        <v>0</v>
      </c>
      <c r="M82" s="59">
        <v>0</v>
      </c>
      <c r="N82" s="59">
        <v>0</v>
      </c>
      <c r="O82" s="59">
        <v>0</v>
      </c>
      <c r="P82" s="59">
        <v>0</v>
      </c>
      <c r="Q82" s="59">
        <v>0</v>
      </c>
      <c r="R82" s="59">
        <v>0</v>
      </c>
      <c r="S82" s="59">
        <v>0</v>
      </c>
    </row>
    <row r="83" spans="1:19" ht="20.100000000000001" customHeight="1" x14ac:dyDescent="0.2">
      <c r="A83" s="35">
        <v>7</v>
      </c>
      <c r="B83" s="51" t="s">
        <v>113</v>
      </c>
      <c r="C83" s="46">
        <v>2476</v>
      </c>
      <c r="D83" s="47">
        <v>9415</v>
      </c>
      <c r="E83" s="47">
        <v>5034</v>
      </c>
      <c r="F83" s="58">
        <v>2456</v>
      </c>
      <c r="G83" s="58">
        <v>9341</v>
      </c>
      <c r="H83" s="58">
        <v>20</v>
      </c>
      <c r="I83" s="58">
        <v>74</v>
      </c>
      <c r="J83" s="59">
        <v>0</v>
      </c>
      <c r="K83" s="59">
        <v>0</v>
      </c>
      <c r="L83" s="59">
        <v>0</v>
      </c>
      <c r="M83" s="59">
        <v>0</v>
      </c>
      <c r="N83" s="59">
        <v>0</v>
      </c>
      <c r="O83" s="59">
        <v>0</v>
      </c>
      <c r="P83" s="59">
        <v>0</v>
      </c>
      <c r="Q83" s="59">
        <v>0</v>
      </c>
      <c r="R83" s="59">
        <v>0</v>
      </c>
      <c r="S83" s="59">
        <v>0</v>
      </c>
    </row>
    <row r="84" spans="1:19" ht="20.100000000000001" customHeight="1" x14ac:dyDescent="0.2">
      <c r="A84" s="35">
        <v>8</v>
      </c>
      <c r="B84" s="51" t="s">
        <v>181</v>
      </c>
      <c r="C84" s="46">
        <v>1976</v>
      </c>
      <c r="D84" s="47">
        <v>7478</v>
      </c>
      <c r="E84" s="47">
        <v>4065</v>
      </c>
      <c r="F84" s="58">
        <v>1976</v>
      </c>
      <c r="G84" s="58">
        <v>7478</v>
      </c>
      <c r="H84" s="58">
        <v>0</v>
      </c>
      <c r="I84" s="58">
        <v>0</v>
      </c>
      <c r="J84" s="58">
        <v>0</v>
      </c>
      <c r="K84" s="58">
        <v>0</v>
      </c>
      <c r="L84" s="58">
        <v>0</v>
      </c>
      <c r="M84" s="58">
        <v>0</v>
      </c>
      <c r="N84" s="58">
        <v>0</v>
      </c>
      <c r="O84" s="58">
        <v>0</v>
      </c>
      <c r="P84" s="58">
        <v>0</v>
      </c>
      <c r="Q84" s="58">
        <v>0</v>
      </c>
      <c r="R84" s="58">
        <v>0</v>
      </c>
      <c r="S84" s="58">
        <v>0</v>
      </c>
    </row>
    <row r="85" spans="1:19" ht="25.5" x14ac:dyDescent="0.2">
      <c r="A85" s="35">
        <v>9</v>
      </c>
      <c r="B85" s="57" t="s">
        <v>150</v>
      </c>
      <c r="C85" s="46">
        <v>1690</v>
      </c>
      <c r="D85" s="47">
        <v>6564</v>
      </c>
      <c r="E85" s="47">
        <v>3333</v>
      </c>
      <c r="F85" s="58">
        <v>1161</v>
      </c>
      <c r="G85" s="58">
        <v>4977</v>
      </c>
      <c r="H85" s="58">
        <v>0</v>
      </c>
      <c r="I85" s="58">
        <v>0</v>
      </c>
      <c r="J85" s="58">
        <v>0</v>
      </c>
      <c r="K85" s="58">
        <v>0</v>
      </c>
      <c r="L85" s="58">
        <v>4</v>
      </c>
      <c r="M85" s="58">
        <v>12</v>
      </c>
      <c r="N85" s="58">
        <v>183</v>
      </c>
      <c r="O85" s="58">
        <v>820</v>
      </c>
      <c r="P85" s="58">
        <v>342</v>
      </c>
      <c r="Q85" s="58">
        <v>755</v>
      </c>
      <c r="R85" s="59">
        <v>0</v>
      </c>
      <c r="S85" s="59">
        <v>0</v>
      </c>
    </row>
    <row r="86" spans="1:19" ht="20.100000000000001" customHeight="1" x14ac:dyDescent="0.2">
      <c r="A86" s="35">
        <v>10</v>
      </c>
      <c r="B86" s="51" t="s">
        <v>114</v>
      </c>
      <c r="C86" s="46">
        <v>2486</v>
      </c>
      <c r="D86" s="47">
        <v>10452</v>
      </c>
      <c r="E86" s="47">
        <v>5538</v>
      </c>
      <c r="F86" s="58">
        <v>2486</v>
      </c>
      <c r="G86" s="58">
        <v>10452</v>
      </c>
      <c r="H86" s="59">
        <v>0</v>
      </c>
      <c r="I86" s="59">
        <v>0</v>
      </c>
      <c r="J86" s="59">
        <v>0</v>
      </c>
      <c r="K86" s="59">
        <v>0</v>
      </c>
      <c r="L86" s="59">
        <v>0</v>
      </c>
      <c r="M86" s="59">
        <v>0</v>
      </c>
      <c r="N86" s="59">
        <v>0</v>
      </c>
      <c r="O86" s="59">
        <v>0</v>
      </c>
      <c r="P86" s="59">
        <v>0</v>
      </c>
      <c r="Q86" s="59">
        <v>0</v>
      </c>
      <c r="R86" s="59">
        <v>0</v>
      </c>
      <c r="S86" s="59">
        <v>0</v>
      </c>
    </row>
    <row r="87" spans="1:19" ht="20.100000000000001" customHeight="1" x14ac:dyDescent="0.2">
      <c r="A87" s="35">
        <v>11</v>
      </c>
      <c r="B87" s="51" t="s">
        <v>115</v>
      </c>
      <c r="C87" s="46">
        <v>4420</v>
      </c>
      <c r="D87" s="47">
        <v>14639</v>
      </c>
      <c r="E87" s="47">
        <v>7630</v>
      </c>
      <c r="F87" s="58">
        <v>3972</v>
      </c>
      <c r="G87" s="58">
        <v>13431</v>
      </c>
      <c r="H87" s="58">
        <v>1</v>
      </c>
      <c r="I87" s="58">
        <v>7</v>
      </c>
      <c r="J87" s="58">
        <v>0</v>
      </c>
      <c r="K87" s="58">
        <v>0</v>
      </c>
      <c r="L87" s="58">
        <v>2</v>
      </c>
      <c r="M87" s="58">
        <v>10</v>
      </c>
      <c r="N87" s="58">
        <v>243</v>
      </c>
      <c r="O87" s="58">
        <v>633</v>
      </c>
      <c r="P87" s="58">
        <v>202</v>
      </c>
      <c r="Q87" s="58">
        <v>558</v>
      </c>
      <c r="R87" s="59">
        <v>0</v>
      </c>
      <c r="S87" s="59">
        <v>0</v>
      </c>
    </row>
    <row r="88" spans="1:19" ht="20.100000000000001" customHeight="1" x14ac:dyDescent="0.2">
      <c r="A88" s="35">
        <v>12</v>
      </c>
      <c r="B88" s="51" t="s">
        <v>116</v>
      </c>
      <c r="C88" s="46">
        <v>1721</v>
      </c>
      <c r="D88" s="47">
        <v>6656</v>
      </c>
      <c r="E88" s="47">
        <v>3303</v>
      </c>
      <c r="F88" s="58">
        <v>0</v>
      </c>
      <c r="G88" s="58">
        <v>0</v>
      </c>
      <c r="H88" s="58">
        <v>0</v>
      </c>
      <c r="I88" s="58">
        <v>0</v>
      </c>
      <c r="J88" s="58">
        <v>0</v>
      </c>
      <c r="K88" s="58">
        <v>0</v>
      </c>
      <c r="L88" s="58">
        <v>0</v>
      </c>
      <c r="M88" s="58">
        <v>0</v>
      </c>
      <c r="N88" s="58">
        <v>821</v>
      </c>
      <c r="O88" s="58">
        <v>2977</v>
      </c>
      <c r="P88" s="58">
        <v>899</v>
      </c>
      <c r="Q88" s="58">
        <v>3678</v>
      </c>
      <c r="R88" s="59">
        <v>1</v>
      </c>
      <c r="S88" s="59">
        <v>1</v>
      </c>
    </row>
    <row r="89" spans="1:19" ht="20.100000000000001" customHeight="1" x14ac:dyDescent="0.2">
      <c r="A89" s="35">
        <v>13</v>
      </c>
      <c r="B89" s="51" t="s">
        <v>89</v>
      </c>
      <c r="C89" s="46">
        <v>2236</v>
      </c>
      <c r="D89" s="47">
        <v>8615</v>
      </c>
      <c r="E89" s="47">
        <v>4344</v>
      </c>
      <c r="F89" s="58">
        <v>0</v>
      </c>
      <c r="G89" s="58">
        <v>0</v>
      </c>
      <c r="H89" s="58">
        <v>0</v>
      </c>
      <c r="I89" s="58">
        <v>0</v>
      </c>
      <c r="J89" s="58">
        <v>0</v>
      </c>
      <c r="K89" s="58">
        <v>0</v>
      </c>
      <c r="L89" s="58">
        <v>0</v>
      </c>
      <c r="M89" s="58">
        <v>0</v>
      </c>
      <c r="N89" s="58">
        <v>1175</v>
      </c>
      <c r="O89" s="58">
        <v>4849</v>
      </c>
      <c r="P89" s="58">
        <v>1061</v>
      </c>
      <c r="Q89" s="58">
        <v>3766</v>
      </c>
      <c r="R89" s="58">
        <v>0</v>
      </c>
      <c r="S89" s="58">
        <v>0</v>
      </c>
    </row>
    <row r="90" spans="1:19" ht="25.5" x14ac:dyDescent="0.2">
      <c r="A90" s="35">
        <v>14</v>
      </c>
      <c r="B90" s="51" t="s">
        <v>194</v>
      </c>
      <c r="C90" s="46">
        <v>1415</v>
      </c>
      <c r="D90" s="47">
        <v>5347</v>
      </c>
      <c r="E90" s="47">
        <v>2708</v>
      </c>
      <c r="F90" s="60">
        <v>0</v>
      </c>
      <c r="G90" s="58">
        <v>0</v>
      </c>
      <c r="H90" s="58">
        <v>0</v>
      </c>
      <c r="I90" s="58">
        <v>0</v>
      </c>
      <c r="J90" s="58">
        <v>0</v>
      </c>
      <c r="K90" s="58">
        <v>0</v>
      </c>
      <c r="L90" s="58">
        <v>0</v>
      </c>
      <c r="M90" s="58">
        <v>0</v>
      </c>
      <c r="N90" s="58">
        <v>846</v>
      </c>
      <c r="O90" s="58">
        <v>2798</v>
      </c>
      <c r="P90" s="58">
        <v>569</v>
      </c>
      <c r="Q90" s="58">
        <v>2549</v>
      </c>
      <c r="R90" s="59">
        <v>0</v>
      </c>
      <c r="S90" s="59">
        <v>0</v>
      </c>
    </row>
    <row r="91" spans="1:19" ht="25.5" x14ac:dyDescent="0.2">
      <c r="A91" s="35">
        <v>15</v>
      </c>
      <c r="B91" s="51" t="s">
        <v>87</v>
      </c>
      <c r="C91" s="46">
        <v>1818</v>
      </c>
      <c r="D91" s="47">
        <v>6735</v>
      </c>
      <c r="E91" s="47">
        <v>3357</v>
      </c>
      <c r="F91" s="58">
        <v>28</v>
      </c>
      <c r="G91" s="58">
        <v>113</v>
      </c>
      <c r="H91" s="58">
        <v>0</v>
      </c>
      <c r="I91" s="58">
        <v>0</v>
      </c>
      <c r="J91" s="58">
        <v>0</v>
      </c>
      <c r="K91" s="58">
        <v>0</v>
      </c>
      <c r="L91" s="58">
        <v>18</v>
      </c>
      <c r="M91" s="58">
        <v>58</v>
      </c>
      <c r="N91" s="58">
        <v>765</v>
      </c>
      <c r="O91" s="58">
        <v>3278</v>
      </c>
      <c r="P91" s="58">
        <v>1007</v>
      </c>
      <c r="Q91" s="58">
        <v>3286</v>
      </c>
      <c r="R91" s="59">
        <v>0</v>
      </c>
      <c r="S91" s="59">
        <v>0</v>
      </c>
    </row>
    <row r="92" spans="1:19" ht="20.100000000000001" customHeight="1" x14ac:dyDescent="0.2">
      <c r="A92" s="35">
        <v>16</v>
      </c>
      <c r="B92" s="51" t="s">
        <v>182</v>
      </c>
      <c r="C92" s="46">
        <v>3078</v>
      </c>
      <c r="D92" s="47">
        <v>11760</v>
      </c>
      <c r="E92" s="47">
        <v>5971</v>
      </c>
      <c r="F92" s="58">
        <v>0</v>
      </c>
      <c r="G92" s="58">
        <v>0</v>
      </c>
      <c r="H92" s="58">
        <v>0</v>
      </c>
      <c r="I92" s="58">
        <v>0</v>
      </c>
      <c r="J92" s="58">
        <v>0</v>
      </c>
      <c r="K92" s="58">
        <v>0</v>
      </c>
      <c r="L92" s="58">
        <v>31</v>
      </c>
      <c r="M92" s="58">
        <v>145</v>
      </c>
      <c r="N92" s="58">
        <v>1635</v>
      </c>
      <c r="O92" s="58">
        <v>6405</v>
      </c>
      <c r="P92" s="58">
        <v>1412</v>
      </c>
      <c r="Q92" s="58">
        <v>5210</v>
      </c>
      <c r="R92" s="59">
        <v>0</v>
      </c>
      <c r="S92" s="59">
        <v>0</v>
      </c>
    </row>
    <row r="93" spans="1:19" ht="20.100000000000001" customHeight="1" x14ac:dyDescent="0.2">
      <c r="A93" s="35">
        <v>17</v>
      </c>
      <c r="B93" s="51" t="s">
        <v>118</v>
      </c>
      <c r="C93" s="46">
        <v>1806</v>
      </c>
      <c r="D93" s="47">
        <v>6338</v>
      </c>
      <c r="E93" s="47">
        <v>3173</v>
      </c>
      <c r="F93" s="58">
        <v>0</v>
      </c>
      <c r="G93" s="58">
        <v>0</v>
      </c>
      <c r="H93" s="58">
        <v>0</v>
      </c>
      <c r="I93" s="58">
        <v>0</v>
      </c>
      <c r="J93" s="58">
        <v>0</v>
      </c>
      <c r="K93" s="58">
        <v>0</v>
      </c>
      <c r="L93" s="58">
        <v>11</v>
      </c>
      <c r="M93" s="58">
        <v>48</v>
      </c>
      <c r="N93" s="58">
        <v>1124</v>
      </c>
      <c r="O93" s="58">
        <v>3843</v>
      </c>
      <c r="P93" s="58">
        <v>671</v>
      </c>
      <c r="Q93" s="58">
        <v>2447</v>
      </c>
      <c r="R93" s="59">
        <v>0</v>
      </c>
      <c r="S93" s="59">
        <v>0</v>
      </c>
    </row>
    <row r="94" spans="1:19" ht="25.5" x14ac:dyDescent="0.2">
      <c r="A94" s="35">
        <v>18</v>
      </c>
      <c r="B94" s="51" t="s">
        <v>88</v>
      </c>
      <c r="C94" s="46">
        <v>2297</v>
      </c>
      <c r="D94" s="47">
        <v>8815</v>
      </c>
      <c r="E94" s="47">
        <v>4371</v>
      </c>
      <c r="F94" s="58">
        <v>0</v>
      </c>
      <c r="G94" s="58">
        <v>0</v>
      </c>
      <c r="H94" s="58">
        <v>0</v>
      </c>
      <c r="I94" s="58">
        <v>0</v>
      </c>
      <c r="J94" s="58">
        <v>0</v>
      </c>
      <c r="K94" s="58">
        <v>0</v>
      </c>
      <c r="L94" s="58">
        <v>3</v>
      </c>
      <c r="M94" s="58">
        <v>10</v>
      </c>
      <c r="N94" s="58">
        <v>1363</v>
      </c>
      <c r="O94" s="58">
        <v>5357</v>
      </c>
      <c r="P94" s="58">
        <v>931</v>
      </c>
      <c r="Q94" s="58">
        <v>3448</v>
      </c>
      <c r="R94" s="59">
        <v>0</v>
      </c>
      <c r="S94" s="59">
        <v>0</v>
      </c>
    </row>
    <row r="95" spans="1:19" ht="19.5" customHeight="1" x14ac:dyDescent="0.2">
      <c r="A95" s="35">
        <v>19</v>
      </c>
      <c r="B95" s="51" t="s">
        <v>117</v>
      </c>
      <c r="C95" s="46">
        <v>799</v>
      </c>
      <c r="D95" s="47">
        <v>2024</v>
      </c>
      <c r="E95" s="47">
        <v>972</v>
      </c>
      <c r="F95" s="58">
        <v>0</v>
      </c>
      <c r="G95" s="58">
        <v>0</v>
      </c>
      <c r="H95" s="58">
        <v>0</v>
      </c>
      <c r="I95" s="58">
        <v>0</v>
      </c>
      <c r="J95" s="58">
        <v>0</v>
      </c>
      <c r="K95" s="58">
        <v>0</v>
      </c>
      <c r="L95" s="58">
        <v>54</v>
      </c>
      <c r="M95" s="58">
        <v>145</v>
      </c>
      <c r="N95" s="58">
        <v>545</v>
      </c>
      <c r="O95" s="58">
        <v>1419</v>
      </c>
      <c r="P95" s="58">
        <v>200</v>
      </c>
      <c r="Q95" s="58">
        <v>460</v>
      </c>
      <c r="R95" s="58">
        <v>0</v>
      </c>
      <c r="S95" s="58">
        <v>0</v>
      </c>
    </row>
    <row r="96" spans="1:19" ht="33" customHeight="1" x14ac:dyDescent="0.2">
      <c r="A96" s="35">
        <v>20</v>
      </c>
      <c r="B96" s="51" t="s">
        <v>183</v>
      </c>
      <c r="C96" s="46">
        <v>1466</v>
      </c>
      <c r="D96" s="47">
        <v>4420</v>
      </c>
      <c r="E96" s="47">
        <v>2235</v>
      </c>
      <c r="F96" s="58">
        <v>0</v>
      </c>
      <c r="G96" s="58">
        <v>0</v>
      </c>
      <c r="H96" s="58">
        <v>0</v>
      </c>
      <c r="I96" s="58">
        <v>0</v>
      </c>
      <c r="J96" s="58">
        <v>0</v>
      </c>
      <c r="K96" s="58">
        <v>0</v>
      </c>
      <c r="L96" s="58">
        <v>96</v>
      </c>
      <c r="M96" s="58">
        <v>329</v>
      </c>
      <c r="N96" s="58">
        <v>784</v>
      </c>
      <c r="O96" s="58">
        <v>2251</v>
      </c>
      <c r="P96" s="58">
        <v>584</v>
      </c>
      <c r="Q96" s="58">
        <v>1838</v>
      </c>
      <c r="R96" s="58">
        <v>2</v>
      </c>
      <c r="S96" s="58">
        <v>2</v>
      </c>
    </row>
    <row r="97" spans="1:19" s="12" customFormat="1" ht="15.75" customHeight="1" x14ac:dyDescent="0.2">
      <c r="A97" s="81" t="s">
        <v>37</v>
      </c>
      <c r="B97" s="81"/>
      <c r="C97" s="34">
        <f>+SUM(C77:C96)</f>
        <v>39507</v>
      </c>
      <c r="D97" s="34">
        <f>+SUM(D77:D96)</f>
        <v>144616</v>
      </c>
      <c r="E97" s="34">
        <f t="shared" ref="E97:S97" si="4">+SUM(E77:E96)</f>
        <v>75049</v>
      </c>
      <c r="F97" s="34">
        <f t="shared" si="4"/>
        <v>21894</v>
      </c>
      <c r="G97" s="34">
        <f t="shared" si="4"/>
        <v>81115</v>
      </c>
      <c r="H97" s="34">
        <f t="shared" si="4"/>
        <v>29</v>
      </c>
      <c r="I97" s="34">
        <f t="shared" si="4"/>
        <v>116</v>
      </c>
      <c r="J97" s="34">
        <f t="shared" si="4"/>
        <v>0</v>
      </c>
      <c r="K97" s="34">
        <f t="shared" si="4"/>
        <v>0</v>
      </c>
      <c r="L97" s="34">
        <f t="shared" si="4"/>
        <v>219</v>
      </c>
      <c r="M97" s="34">
        <f t="shared" si="4"/>
        <v>757</v>
      </c>
      <c r="N97" s="34">
        <f t="shared" si="4"/>
        <v>9484</v>
      </c>
      <c r="O97" s="34">
        <f t="shared" si="4"/>
        <v>34630</v>
      </c>
      <c r="P97" s="34">
        <f t="shared" si="4"/>
        <v>7878</v>
      </c>
      <c r="Q97" s="34">
        <f t="shared" si="4"/>
        <v>27995</v>
      </c>
      <c r="R97" s="34">
        <f t="shared" si="4"/>
        <v>3</v>
      </c>
      <c r="S97" s="34">
        <f t="shared" si="4"/>
        <v>3</v>
      </c>
    </row>
    <row r="98" spans="1:19" ht="20.100000000000001" customHeight="1" x14ac:dyDescent="0.2">
      <c r="A98" s="83" t="s">
        <v>12</v>
      </c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</row>
    <row r="99" spans="1:19" ht="24" customHeight="1" x14ac:dyDescent="0.2">
      <c r="A99" s="50">
        <v>1</v>
      </c>
      <c r="B99" s="51" t="s">
        <v>101</v>
      </c>
      <c r="C99" s="46">
        <v>2710</v>
      </c>
      <c r="D99" s="47">
        <v>9574</v>
      </c>
      <c r="E99" s="47">
        <v>5168</v>
      </c>
      <c r="F99" s="37">
        <v>2710</v>
      </c>
      <c r="G99" s="37">
        <v>9574</v>
      </c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</row>
    <row r="100" spans="1:19" ht="25.5" customHeight="1" x14ac:dyDescent="0.2">
      <c r="A100" s="50">
        <v>2</v>
      </c>
      <c r="B100" s="51" t="s">
        <v>77</v>
      </c>
      <c r="C100" s="46">
        <v>2425</v>
      </c>
      <c r="D100" s="47">
        <v>8783</v>
      </c>
      <c r="E100" s="47">
        <v>4706</v>
      </c>
      <c r="F100" s="37">
        <v>2419</v>
      </c>
      <c r="G100" s="37">
        <v>8765</v>
      </c>
      <c r="H100" s="37">
        <v>6</v>
      </c>
      <c r="I100" s="37">
        <v>18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</row>
    <row r="101" spans="1:19" ht="25.5" customHeight="1" x14ac:dyDescent="0.2">
      <c r="A101" s="50">
        <v>3</v>
      </c>
      <c r="B101" s="51" t="s">
        <v>102</v>
      </c>
      <c r="C101" s="46">
        <v>4660</v>
      </c>
      <c r="D101" s="47">
        <v>16775</v>
      </c>
      <c r="E101" s="47">
        <v>9011</v>
      </c>
      <c r="F101" s="50">
        <v>4625</v>
      </c>
      <c r="G101" s="50">
        <v>16668</v>
      </c>
      <c r="H101" s="50">
        <v>35</v>
      </c>
      <c r="I101" s="50">
        <v>107</v>
      </c>
      <c r="J101" s="50"/>
      <c r="K101" s="50"/>
      <c r="L101" s="50"/>
      <c r="M101" s="50"/>
      <c r="N101" s="50"/>
      <c r="O101" s="50"/>
      <c r="P101" s="50"/>
      <c r="Q101" s="50"/>
      <c r="R101" s="50"/>
      <c r="S101" s="50"/>
    </row>
    <row r="102" spans="1:19" ht="33" customHeight="1" x14ac:dyDescent="0.2">
      <c r="A102" s="50">
        <v>4</v>
      </c>
      <c r="B102" s="51" t="s">
        <v>52</v>
      </c>
      <c r="C102" s="46">
        <v>3502</v>
      </c>
      <c r="D102" s="47">
        <v>14106</v>
      </c>
      <c r="E102" s="47">
        <v>7465</v>
      </c>
      <c r="F102" s="50">
        <v>3496</v>
      </c>
      <c r="G102" s="50">
        <v>14073</v>
      </c>
      <c r="H102" s="50">
        <v>6</v>
      </c>
      <c r="I102" s="50">
        <v>33</v>
      </c>
      <c r="J102" s="50"/>
      <c r="K102" s="50"/>
      <c r="L102" s="50"/>
      <c r="M102" s="50"/>
      <c r="N102" s="50"/>
      <c r="O102" s="50"/>
      <c r="P102" s="50"/>
      <c r="Q102" s="50"/>
      <c r="R102" s="50"/>
      <c r="S102" s="50"/>
    </row>
    <row r="103" spans="1:19" ht="20.100000000000001" customHeight="1" x14ac:dyDescent="0.2">
      <c r="A103" s="50">
        <v>5</v>
      </c>
      <c r="B103" s="51" t="s">
        <v>169</v>
      </c>
      <c r="C103" s="46">
        <v>3294</v>
      </c>
      <c r="D103" s="47">
        <v>12294</v>
      </c>
      <c r="E103" s="47">
        <v>6633</v>
      </c>
      <c r="F103" s="50">
        <v>3204</v>
      </c>
      <c r="G103" s="50">
        <v>11976</v>
      </c>
      <c r="H103" s="50">
        <v>90</v>
      </c>
      <c r="I103" s="50">
        <v>318</v>
      </c>
      <c r="J103" s="50"/>
      <c r="K103" s="50"/>
      <c r="L103" s="50"/>
      <c r="M103" s="50"/>
      <c r="N103" s="50"/>
      <c r="O103" s="50"/>
      <c r="P103" s="50"/>
      <c r="Q103" s="50"/>
      <c r="R103" s="50"/>
      <c r="S103" s="50"/>
    </row>
    <row r="104" spans="1:19" ht="20.100000000000001" customHeight="1" x14ac:dyDescent="0.2">
      <c r="A104" s="50">
        <v>6</v>
      </c>
      <c r="B104" s="51" t="s">
        <v>53</v>
      </c>
      <c r="C104" s="46">
        <v>4602</v>
      </c>
      <c r="D104" s="47">
        <v>16476</v>
      </c>
      <c r="E104" s="47">
        <v>8624</v>
      </c>
      <c r="F104" s="50">
        <v>4399</v>
      </c>
      <c r="G104" s="50">
        <v>15736</v>
      </c>
      <c r="H104" s="50">
        <v>203</v>
      </c>
      <c r="I104" s="50">
        <v>740</v>
      </c>
      <c r="J104" s="50"/>
      <c r="K104" s="50"/>
      <c r="L104" s="50"/>
      <c r="M104" s="50"/>
      <c r="N104" s="50"/>
      <c r="O104" s="50"/>
      <c r="P104" s="50"/>
      <c r="Q104" s="50"/>
      <c r="R104" s="50"/>
      <c r="S104" s="50"/>
    </row>
    <row r="105" spans="1:19" ht="20.100000000000001" customHeight="1" x14ac:dyDescent="0.2">
      <c r="A105" s="50">
        <v>7</v>
      </c>
      <c r="B105" s="51" t="s">
        <v>103</v>
      </c>
      <c r="C105" s="46">
        <v>3332</v>
      </c>
      <c r="D105" s="47">
        <v>12244</v>
      </c>
      <c r="E105" s="47">
        <v>6665</v>
      </c>
      <c r="F105" s="50">
        <v>3252</v>
      </c>
      <c r="G105" s="50">
        <v>11877</v>
      </c>
      <c r="H105" s="50">
        <v>49</v>
      </c>
      <c r="I105" s="50">
        <v>160</v>
      </c>
      <c r="J105" s="50"/>
      <c r="K105" s="50"/>
      <c r="L105" s="50">
        <v>20</v>
      </c>
      <c r="M105" s="50">
        <v>135</v>
      </c>
      <c r="N105" s="50">
        <v>9</v>
      </c>
      <c r="O105" s="50">
        <v>56</v>
      </c>
      <c r="P105" s="50">
        <v>2</v>
      </c>
      <c r="Q105" s="50">
        <v>16</v>
      </c>
      <c r="R105" s="50"/>
      <c r="S105" s="50"/>
    </row>
    <row r="106" spans="1:19" ht="20.100000000000001" customHeight="1" x14ac:dyDescent="0.2">
      <c r="A106" s="50">
        <v>8</v>
      </c>
      <c r="B106" s="51" t="s">
        <v>31</v>
      </c>
      <c r="C106" s="46">
        <v>3319</v>
      </c>
      <c r="D106" s="47">
        <v>12429</v>
      </c>
      <c r="E106" s="47">
        <v>6663</v>
      </c>
      <c r="F106" s="50">
        <v>3316</v>
      </c>
      <c r="G106" s="50">
        <v>12422</v>
      </c>
      <c r="H106" s="50">
        <v>3</v>
      </c>
      <c r="I106" s="50">
        <v>7</v>
      </c>
      <c r="J106" s="50"/>
      <c r="K106" s="50"/>
      <c r="L106" s="50"/>
      <c r="M106" s="50"/>
      <c r="N106" s="50"/>
      <c r="O106" s="50"/>
      <c r="P106" s="50"/>
      <c r="Q106" s="50"/>
      <c r="R106" s="50"/>
      <c r="S106" s="50"/>
    </row>
    <row r="107" spans="1:19" ht="20.100000000000001" customHeight="1" x14ac:dyDescent="0.2">
      <c r="A107" s="50">
        <v>9</v>
      </c>
      <c r="B107" s="51" t="s">
        <v>80</v>
      </c>
      <c r="C107" s="46">
        <v>1915</v>
      </c>
      <c r="D107" s="47">
        <v>6654</v>
      </c>
      <c r="E107" s="47">
        <v>3445</v>
      </c>
      <c r="F107" s="50">
        <v>1244</v>
      </c>
      <c r="G107" s="50">
        <v>4091</v>
      </c>
      <c r="H107" s="50">
        <v>39</v>
      </c>
      <c r="I107" s="50">
        <v>185</v>
      </c>
      <c r="J107" s="50"/>
      <c r="K107" s="50"/>
      <c r="L107" s="50">
        <v>84</v>
      </c>
      <c r="M107" s="50">
        <v>384</v>
      </c>
      <c r="N107" s="50">
        <v>261</v>
      </c>
      <c r="O107" s="50">
        <v>1044</v>
      </c>
      <c r="P107" s="50">
        <v>287</v>
      </c>
      <c r="Q107" s="50">
        <v>950</v>
      </c>
      <c r="R107" s="50"/>
      <c r="S107" s="50"/>
    </row>
    <row r="108" spans="1:19" ht="20.100000000000001" customHeight="1" x14ac:dyDescent="0.2">
      <c r="A108" s="50">
        <v>10</v>
      </c>
      <c r="B108" s="51" t="s">
        <v>141</v>
      </c>
      <c r="C108" s="46">
        <v>2076</v>
      </c>
      <c r="D108" s="47">
        <v>7906</v>
      </c>
      <c r="E108" s="47">
        <v>4096</v>
      </c>
      <c r="F108" s="50">
        <v>421</v>
      </c>
      <c r="G108" s="50">
        <v>1428</v>
      </c>
      <c r="H108" s="50"/>
      <c r="I108" s="50"/>
      <c r="J108" s="50"/>
      <c r="K108" s="50"/>
      <c r="L108" s="50"/>
      <c r="M108" s="50"/>
      <c r="N108" s="50">
        <v>738</v>
      </c>
      <c r="O108" s="50">
        <v>3756</v>
      </c>
      <c r="P108" s="50">
        <v>917</v>
      </c>
      <c r="Q108" s="50">
        <v>2722</v>
      </c>
      <c r="R108" s="50"/>
      <c r="S108" s="50"/>
    </row>
    <row r="109" spans="1:19" ht="20.100000000000001" customHeight="1" x14ac:dyDescent="0.2">
      <c r="A109" s="50">
        <v>11</v>
      </c>
      <c r="B109" s="51" t="s">
        <v>54</v>
      </c>
      <c r="C109" s="46">
        <v>1795</v>
      </c>
      <c r="D109" s="47">
        <v>6563</v>
      </c>
      <c r="E109" s="47">
        <v>3385</v>
      </c>
      <c r="F109" s="50">
        <v>694</v>
      </c>
      <c r="G109" s="50">
        <v>1833</v>
      </c>
      <c r="H109" s="50">
        <v>1</v>
      </c>
      <c r="I109" s="50">
        <v>2</v>
      </c>
      <c r="J109" s="50"/>
      <c r="K109" s="50"/>
      <c r="L109" s="50">
        <v>20</v>
      </c>
      <c r="M109" s="50">
        <v>77</v>
      </c>
      <c r="N109" s="50">
        <v>604</v>
      </c>
      <c r="O109" s="50">
        <v>2554</v>
      </c>
      <c r="P109" s="50">
        <v>476</v>
      </c>
      <c r="Q109" s="50">
        <v>2097</v>
      </c>
      <c r="R109" s="50"/>
      <c r="S109" s="50"/>
    </row>
    <row r="110" spans="1:19" ht="20.100000000000001" customHeight="1" x14ac:dyDescent="0.2">
      <c r="A110" s="50">
        <v>12</v>
      </c>
      <c r="B110" s="51" t="s">
        <v>32</v>
      </c>
      <c r="C110" s="46">
        <v>2852</v>
      </c>
      <c r="D110" s="47">
        <v>10686</v>
      </c>
      <c r="E110" s="47">
        <v>5716</v>
      </c>
      <c r="F110" s="50">
        <v>2851</v>
      </c>
      <c r="G110" s="50">
        <v>10682</v>
      </c>
      <c r="H110" s="50"/>
      <c r="I110" s="50"/>
      <c r="J110" s="50"/>
      <c r="K110" s="50"/>
      <c r="L110" s="50"/>
      <c r="M110" s="50"/>
      <c r="N110" s="50"/>
      <c r="O110" s="50"/>
      <c r="P110" s="50">
        <v>1</v>
      </c>
      <c r="Q110" s="50">
        <v>4</v>
      </c>
      <c r="R110" s="50"/>
      <c r="S110" s="50"/>
    </row>
    <row r="111" spans="1:19" ht="20.100000000000001" customHeight="1" x14ac:dyDescent="0.2">
      <c r="A111" s="50">
        <v>13</v>
      </c>
      <c r="B111" s="51" t="s">
        <v>33</v>
      </c>
      <c r="C111" s="46">
        <v>1143</v>
      </c>
      <c r="D111" s="47">
        <v>4897</v>
      </c>
      <c r="E111" s="47">
        <v>2640</v>
      </c>
      <c r="F111" s="38">
        <v>1143</v>
      </c>
      <c r="G111" s="39">
        <v>4897</v>
      </c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</row>
    <row r="112" spans="1:19" ht="20.100000000000001" customHeight="1" x14ac:dyDescent="0.2">
      <c r="A112" s="50">
        <v>14</v>
      </c>
      <c r="B112" s="51" t="s">
        <v>104</v>
      </c>
      <c r="C112" s="46">
        <v>1073</v>
      </c>
      <c r="D112" s="47">
        <v>4357</v>
      </c>
      <c r="E112" s="47">
        <v>2326</v>
      </c>
      <c r="F112" s="50">
        <v>1070</v>
      </c>
      <c r="G112" s="50">
        <v>4341</v>
      </c>
      <c r="H112" s="50">
        <v>3</v>
      </c>
      <c r="I112" s="50">
        <v>16</v>
      </c>
      <c r="J112" s="50"/>
      <c r="K112" s="50"/>
      <c r="L112" s="50"/>
      <c r="M112" s="50"/>
      <c r="N112" s="50"/>
      <c r="O112" s="50"/>
      <c r="P112" s="50"/>
      <c r="Q112" s="50"/>
      <c r="R112" s="50"/>
      <c r="S112" s="50"/>
    </row>
    <row r="113" spans="1:19" ht="20.100000000000001" customHeight="1" x14ac:dyDescent="0.2">
      <c r="A113" s="50">
        <v>15</v>
      </c>
      <c r="B113" s="51" t="s">
        <v>83</v>
      </c>
      <c r="C113" s="46">
        <v>1147</v>
      </c>
      <c r="D113" s="47">
        <v>4455</v>
      </c>
      <c r="E113" s="47">
        <v>2380</v>
      </c>
      <c r="F113" s="50">
        <v>1145</v>
      </c>
      <c r="G113" s="50">
        <v>4449</v>
      </c>
      <c r="H113" s="50">
        <v>1</v>
      </c>
      <c r="I113" s="50">
        <v>5</v>
      </c>
      <c r="J113" s="50">
        <v>1</v>
      </c>
      <c r="K113" s="50">
        <v>1</v>
      </c>
      <c r="L113" s="50"/>
      <c r="M113" s="50"/>
      <c r="N113" s="50"/>
      <c r="O113" s="50"/>
      <c r="P113" s="50"/>
      <c r="Q113" s="50"/>
      <c r="R113" s="50"/>
      <c r="S113" s="50"/>
    </row>
    <row r="114" spans="1:19" ht="20.100000000000001" customHeight="1" x14ac:dyDescent="0.2">
      <c r="A114" s="50">
        <v>16</v>
      </c>
      <c r="B114" s="51" t="s">
        <v>34</v>
      </c>
      <c r="C114" s="46">
        <v>1646</v>
      </c>
      <c r="D114" s="47">
        <v>5892</v>
      </c>
      <c r="E114" s="47">
        <v>3001</v>
      </c>
      <c r="F114" s="50">
        <v>264</v>
      </c>
      <c r="G114" s="50">
        <v>850</v>
      </c>
      <c r="H114" s="50"/>
      <c r="I114" s="50"/>
      <c r="J114" s="50"/>
      <c r="K114" s="50"/>
      <c r="L114" s="50">
        <v>15</v>
      </c>
      <c r="M114" s="50">
        <v>48</v>
      </c>
      <c r="N114" s="50">
        <v>925</v>
      </c>
      <c r="O114" s="50">
        <v>3345</v>
      </c>
      <c r="P114" s="50">
        <v>442</v>
      </c>
      <c r="Q114" s="50">
        <v>1649</v>
      </c>
      <c r="R114" s="50"/>
      <c r="S114" s="50"/>
    </row>
    <row r="115" spans="1:19" ht="20.100000000000001" customHeight="1" x14ac:dyDescent="0.2">
      <c r="A115" s="50">
        <v>17</v>
      </c>
      <c r="B115" s="51" t="s">
        <v>180</v>
      </c>
      <c r="C115" s="46">
        <v>2889</v>
      </c>
      <c r="D115" s="47">
        <v>10152</v>
      </c>
      <c r="E115" s="47">
        <v>5417</v>
      </c>
      <c r="F115" s="50">
        <v>2878</v>
      </c>
      <c r="G115" s="50">
        <v>10107</v>
      </c>
      <c r="H115" s="50">
        <v>11</v>
      </c>
      <c r="I115" s="50">
        <v>45</v>
      </c>
      <c r="J115" s="50"/>
      <c r="K115" s="50"/>
      <c r="L115" s="50"/>
      <c r="M115" s="50"/>
      <c r="N115" s="50"/>
      <c r="O115" s="55"/>
      <c r="P115" s="50"/>
      <c r="Q115" s="50"/>
      <c r="R115" s="50"/>
      <c r="S115" s="50"/>
    </row>
    <row r="116" spans="1:19" ht="20.100000000000001" customHeight="1" x14ac:dyDescent="0.2">
      <c r="A116" s="50">
        <v>18</v>
      </c>
      <c r="B116" s="51" t="s">
        <v>82</v>
      </c>
      <c r="C116" s="46">
        <v>2993</v>
      </c>
      <c r="D116" s="47">
        <v>11858</v>
      </c>
      <c r="E116" s="47">
        <v>6446</v>
      </c>
      <c r="F116" s="50">
        <v>2986</v>
      </c>
      <c r="G116" s="50">
        <v>11831</v>
      </c>
      <c r="H116" s="50">
        <v>7</v>
      </c>
      <c r="I116" s="50">
        <v>27</v>
      </c>
      <c r="J116" s="50"/>
      <c r="K116" s="50"/>
      <c r="L116" s="50"/>
      <c r="M116" s="50"/>
      <c r="N116" s="50"/>
      <c r="O116" s="50"/>
      <c r="P116" s="50"/>
      <c r="Q116" s="50"/>
      <c r="R116" s="50"/>
      <c r="S116" s="50"/>
    </row>
    <row r="117" spans="1:19" ht="22.5" customHeight="1" x14ac:dyDescent="0.2">
      <c r="A117" s="50">
        <v>19</v>
      </c>
      <c r="B117" s="51" t="s">
        <v>78</v>
      </c>
      <c r="C117" s="46">
        <v>1538</v>
      </c>
      <c r="D117" s="47">
        <v>5707</v>
      </c>
      <c r="E117" s="47">
        <v>3033</v>
      </c>
      <c r="F117" s="15">
        <v>1528</v>
      </c>
      <c r="G117" s="15">
        <v>5677</v>
      </c>
      <c r="H117" s="15">
        <v>10</v>
      </c>
      <c r="I117" s="15">
        <v>30</v>
      </c>
      <c r="J117" s="50"/>
      <c r="K117" s="50"/>
      <c r="L117" s="50"/>
      <c r="M117" s="50"/>
      <c r="N117" s="50"/>
      <c r="O117" s="50"/>
      <c r="P117" s="50"/>
      <c r="Q117" s="50"/>
      <c r="R117" s="50"/>
      <c r="S117" s="50"/>
    </row>
    <row r="118" spans="1:19" ht="23.25" customHeight="1" x14ac:dyDescent="0.2">
      <c r="A118" s="50">
        <v>20</v>
      </c>
      <c r="B118" s="51" t="s">
        <v>35</v>
      </c>
      <c r="C118" s="46">
        <v>2984</v>
      </c>
      <c r="D118" s="47">
        <v>10687</v>
      </c>
      <c r="E118" s="47">
        <v>5352</v>
      </c>
      <c r="F118" s="50">
        <v>2596</v>
      </c>
      <c r="G118" s="50">
        <v>9397</v>
      </c>
      <c r="H118" s="50">
        <v>1</v>
      </c>
      <c r="I118" s="50">
        <v>4</v>
      </c>
      <c r="J118" s="50"/>
      <c r="K118" s="50"/>
      <c r="L118" s="50">
        <v>3</v>
      </c>
      <c r="M118" s="50">
        <v>15</v>
      </c>
      <c r="N118" s="50">
        <v>216</v>
      </c>
      <c r="O118" s="50">
        <v>762</v>
      </c>
      <c r="P118" s="50">
        <v>168</v>
      </c>
      <c r="Q118" s="50">
        <v>509</v>
      </c>
      <c r="R118" s="50"/>
      <c r="S118" s="50"/>
    </row>
    <row r="119" spans="1:19" ht="20.100000000000001" customHeight="1" x14ac:dyDescent="0.2">
      <c r="A119" s="50">
        <v>21</v>
      </c>
      <c r="B119" s="51" t="s">
        <v>106</v>
      </c>
      <c r="C119" s="46">
        <v>2367</v>
      </c>
      <c r="D119" s="47">
        <v>8510</v>
      </c>
      <c r="E119" s="47">
        <v>4353</v>
      </c>
      <c r="F119" s="50">
        <v>83</v>
      </c>
      <c r="G119" s="50">
        <v>250</v>
      </c>
      <c r="H119" s="50"/>
      <c r="I119" s="50"/>
      <c r="J119" s="50"/>
      <c r="K119" s="50"/>
      <c r="L119" s="50"/>
      <c r="M119" s="50"/>
      <c r="N119" s="61">
        <v>1321</v>
      </c>
      <c r="O119" s="50">
        <v>4968</v>
      </c>
      <c r="P119" s="50">
        <v>963</v>
      </c>
      <c r="Q119" s="50">
        <v>3292</v>
      </c>
      <c r="R119" s="50"/>
      <c r="S119" s="50"/>
    </row>
    <row r="120" spans="1:19" ht="26.25" customHeight="1" x14ac:dyDescent="0.2">
      <c r="A120" s="50">
        <v>22</v>
      </c>
      <c r="B120" s="51" t="s">
        <v>170</v>
      </c>
      <c r="C120" s="46">
        <v>2200</v>
      </c>
      <c r="D120" s="47">
        <v>7991</v>
      </c>
      <c r="E120" s="47">
        <v>4138</v>
      </c>
      <c r="F120" s="50"/>
      <c r="G120" s="50"/>
      <c r="H120" s="50"/>
      <c r="I120" s="50"/>
      <c r="J120" s="50"/>
      <c r="K120" s="50"/>
      <c r="L120" s="50">
        <v>54</v>
      </c>
      <c r="M120" s="50">
        <v>198</v>
      </c>
      <c r="N120" s="50">
        <v>1106</v>
      </c>
      <c r="O120" s="50">
        <v>4071</v>
      </c>
      <c r="P120" s="50">
        <v>1040</v>
      </c>
      <c r="Q120" s="50">
        <v>3722</v>
      </c>
      <c r="R120" s="50"/>
      <c r="S120" s="50"/>
    </row>
    <row r="121" spans="1:19" ht="25.5" customHeight="1" x14ac:dyDescent="0.2">
      <c r="A121" s="50">
        <v>23</v>
      </c>
      <c r="B121" s="51" t="s">
        <v>105</v>
      </c>
      <c r="C121" s="46">
        <v>1446</v>
      </c>
      <c r="D121" s="47">
        <v>5517</v>
      </c>
      <c r="E121" s="47">
        <v>2747</v>
      </c>
      <c r="F121" s="50"/>
      <c r="G121" s="50"/>
      <c r="H121" s="50"/>
      <c r="I121" s="50"/>
      <c r="J121" s="50"/>
      <c r="K121" s="50"/>
      <c r="L121" s="50">
        <v>7</v>
      </c>
      <c r="M121" s="50">
        <v>34</v>
      </c>
      <c r="N121" s="50">
        <v>703</v>
      </c>
      <c r="O121" s="50">
        <v>2571</v>
      </c>
      <c r="P121" s="50">
        <v>736</v>
      </c>
      <c r="Q121" s="50">
        <v>2912</v>
      </c>
      <c r="R121" s="50"/>
      <c r="S121" s="50"/>
    </row>
    <row r="122" spans="1:19" ht="20.100000000000001" customHeight="1" x14ac:dyDescent="0.2">
      <c r="A122" s="50">
        <v>24</v>
      </c>
      <c r="B122" s="51" t="s">
        <v>222</v>
      </c>
      <c r="C122" s="46">
        <v>2040</v>
      </c>
      <c r="D122" s="47">
        <v>6369</v>
      </c>
      <c r="E122" s="47">
        <v>3353</v>
      </c>
      <c r="F122" s="50">
        <v>2039</v>
      </c>
      <c r="G122" s="50">
        <v>6363</v>
      </c>
      <c r="H122" s="50"/>
      <c r="I122" s="50"/>
      <c r="J122" s="50"/>
      <c r="K122" s="50"/>
      <c r="L122" s="50"/>
      <c r="M122" s="50"/>
      <c r="N122" s="50"/>
      <c r="O122" s="50"/>
      <c r="P122" s="50">
        <v>1</v>
      </c>
      <c r="Q122" s="50">
        <v>6</v>
      </c>
      <c r="R122" s="50"/>
      <c r="S122" s="50"/>
    </row>
    <row r="123" spans="1:19" ht="20.100000000000001" customHeight="1" x14ac:dyDescent="0.2">
      <c r="A123" s="50">
        <v>25</v>
      </c>
      <c r="B123" s="51" t="s">
        <v>223</v>
      </c>
      <c r="C123" s="46">
        <v>3131</v>
      </c>
      <c r="D123" s="47">
        <v>10635</v>
      </c>
      <c r="E123" s="47">
        <v>5671</v>
      </c>
      <c r="F123" s="50">
        <v>3131</v>
      </c>
      <c r="G123" s="50">
        <v>10635</v>
      </c>
      <c r="H123" s="5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</row>
    <row r="124" spans="1:19" s="12" customFormat="1" ht="20.100000000000001" customHeight="1" x14ac:dyDescent="0.2">
      <c r="A124" s="81" t="s">
        <v>36</v>
      </c>
      <c r="B124" s="81"/>
      <c r="C124" s="34">
        <f>+SUM(C99:C123)</f>
        <v>63079</v>
      </c>
      <c r="D124" s="73">
        <f t="shared" ref="D124:S124" si="5">+SUM(D99:D123)</f>
        <v>231517</v>
      </c>
      <c r="E124" s="73">
        <f t="shared" si="5"/>
        <v>122434</v>
      </c>
      <c r="F124" s="73">
        <f t="shared" si="5"/>
        <v>51494</v>
      </c>
      <c r="G124" s="73">
        <f t="shared" si="5"/>
        <v>187922</v>
      </c>
      <c r="H124" s="73">
        <f t="shared" si="5"/>
        <v>465</v>
      </c>
      <c r="I124" s="73">
        <f t="shared" si="5"/>
        <v>1697</v>
      </c>
      <c r="J124" s="73">
        <f t="shared" si="5"/>
        <v>1</v>
      </c>
      <c r="K124" s="73">
        <f t="shared" si="5"/>
        <v>1</v>
      </c>
      <c r="L124" s="73">
        <f t="shared" si="5"/>
        <v>203</v>
      </c>
      <c r="M124" s="73">
        <f t="shared" si="5"/>
        <v>891</v>
      </c>
      <c r="N124" s="73">
        <f t="shared" si="5"/>
        <v>5883</v>
      </c>
      <c r="O124" s="73">
        <f t="shared" si="5"/>
        <v>23127</v>
      </c>
      <c r="P124" s="73">
        <f t="shared" si="5"/>
        <v>5033</v>
      </c>
      <c r="Q124" s="73">
        <f t="shared" si="5"/>
        <v>17879</v>
      </c>
      <c r="R124" s="73">
        <f t="shared" si="5"/>
        <v>0</v>
      </c>
      <c r="S124" s="73">
        <f t="shared" si="5"/>
        <v>0</v>
      </c>
    </row>
    <row r="125" spans="1:19" s="12" customFormat="1" ht="20.100000000000001" customHeight="1" x14ac:dyDescent="0.2">
      <c r="A125" s="95" t="s">
        <v>14</v>
      </c>
      <c r="B125" s="95"/>
      <c r="C125" s="95"/>
      <c r="D125" s="95"/>
      <c r="E125" s="95"/>
      <c r="F125" s="96"/>
      <c r="G125" s="96"/>
      <c r="H125" s="96"/>
      <c r="I125" s="96"/>
      <c r="J125" s="96"/>
      <c r="K125" s="96"/>
      <c r="L125" s="96"/>
      <c r="M125" s="96"/>
      <c r="N125" s="96"/>
      <c r="O125" s="96"/>
      <c r="P125" s="96"/>
      <c r="Q125" s="96"/>
      <c r="R125" s="96"/>
      <c r="S125" s="96"/>
    </row>
    <row r="126" spans="1:19" ht="20.100000000000001" customHeight="1" x14ac:dyDescent="0.2">
      <c r="A126" s="35">
        <v>1</v>
      </c>
      <c r="B126" s="19" t="s">
        <v>40</v>
      </c>
      <c r="C126" s="70">
        <v>667</v>
      </c>
      <c r="D126" s="69">
        <v>2535</v>
      </c>
      <c r="E126" s="69">
        <v>1247</v>
      </c>
      <c r="F126" s="71">
        <v>452</v>
      </c>
      <c r="G126" s="71">
        <v>1705</v>
      </c>
      <c r="H126" s="71"/>
      <c r="I126" s="71"/>
      <c r="J126" s="71">
        <v>1</v>
      </c>
      <c r="K126" s="71">
        <v>1</v>
      </c>
      <c r="L126" s="71">
        <v>0</v>
      </c>
      <c r="M126" s="71">
        <v>0</v>
      </c>
      <c r="N126" s="71">
        <v>33</v>
      </c>
      <c r="O126" s="71">
        <v>124</v>
      </c>
      <c r="P126" s="71">
        <v>181</v>
      </c>
      <c r="Q126" s="71">
        <v>705</v>
      </c>
      <c r="R126" s="71"/>
      <c r="S126" s="71"/>
    </row>
    <row r="127" spans="1:19" ht="20.100000000000001" customHeight="1" x14ac:dyDescent="0.2">
      <c r="A127" s="35">
        <v>2</v>
      </c>
      <c r="B127" s="19" t="s">
        <v>140</v>
      </c>
      <c r="C127" s="70">
        <v>518</v>
      </c>
      <c r="D127" s="69">
        <v>1928</v>
      </c>
      <c r="E127" s="69">
        <v>938</v>
      </c>
      <c r="F127" s="71">
        <v>204</v>
      </c>
      <c r="G127" s="71">
        <v>733</v>
      </c>
      <c r="H127" s="71"/>
      <c r="I127" s="71"/>
      <c r="J127" s="71"/>
      <c r="K127" s="71"/>
      <c r="L127" s="71">
        <v>3</v>
      </c>
      <c r="M127" s="71">
        <v>21</v>
      </c>
      <c r="N127" s="71">
        <v>91</v>
      </c>
      <c r="O127" s="71">
        <v>370</v>
      </c>
      <c r="P127" s="71">
        <v>220</v>
      </c>
      <c r="Q127" s="71">
        <v>804</v>
      </c>
      <c r="R127" s="71"/>
      <c r="S127" s="71"/>
    </row>
    <row r="128" spans="1:19" ht="20.100000000000001" customHeight="1" x14ac:dyDescent="0.2">
      <c r="A128" s="81" t="s">
        <v>41</v>
      </c>
      <c r="B128" s="81"/>
      <c r="C128" s="72">
        <f>SUM(C126:C127)</f>
        <v>1185</v>
      </c>
      <c r="D128" s="72">
        <f t="shared" ref="D128:S128" si="6">SUM(D126:D127)</f>
        <v>4463</v>
      </c>
      <c r="E128" s="72">
        <f t="shared" si="6"/>
        <v>2185</v>
      </c>
      <c r="F128" s="72">
        <f t="shared" si="6"/>
        <v>656</v>
      </c>
      <c r="G128" s="72">
        <f t="shared" si="6"/>
        <v>2438</v>
      </c>
      <c r="H128" s="72">
        <f t="shared" si="6"/>
        <v>0</v>
      </c>
      <c r="I128" s="72">
        <f t="shared" si="6"/>
        <v>0</v>
      </c>
      <c r="J128" s="72">
        <f t="shared" si="6"/>
        <v>1</v>
      </c>
      <c r="K128" s="72">
        <f t="shared" si="6"/>
        <v>1</v>
      </c>
      <c r="L128" s="72">
        <f t="shared" si="6"/>
        <v>3</v>
      </c>
      <c r="M128" s="72">
        <f t="shared" si="6"/>
        <v>21</v>
      </c>
      <c r="N128" s="72">
        <f t="shared" si="6"/>
        <v>124</v>
      </c>
      <c r="O128" s="72">
        <f t="shared" si="6"/>
        <v>494</v>
      </c>
      <c r="P128" s="72">
        <f t="shared" si="6"/>
        <v>401</v>
      </c>
      <c r="Q128" s="72">
        <f t="shared" si="6"/>
        <v>1509</v>
      </c>
      <c r="R128" s="72">
        <f t="shared" si="6"/>
        <v>0</v>
      </c>
      <c r="S128" s="72">
        <f t="shared" si="6"/>
        <v>0</v>
      </c>
    </row>
    <row r="129" spans="1:27" s="12" customFormat="1" ht="20.100000000000001" customHeight="1" x14ac:dyDescent="0.2">
      <c r="A129" s="95" t="s">
        <v>13</v>
      </c>
      <c r="B129" s="95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</row>
    <row r="130" spans="1:27" ht="24.75" customHeight="1" x14ac:dyDescent="0.2">
      <c r="A130" s="35">
        <v>1</v>
      </c>
      <c r="B130" s="18" t="s">
        <v>38</v>
      </c>
      <c r="C130" s="46">
        <v>921</v>
      </c>
      <c r="D130" s="47">
        <v>4113</v>
      </c>
      <c r="E130" s="47">
        <v>2285</v>
      </c>
      <c r="F130" s="62">
        <v>921</v>
      </c>
      <c r="G130" s="62">
        <v>4113</v>
      </c>
      <c r="H130" s="62">
        <v>0</v>
      </c>
      <c r="I130" s="62">
        <v>0</v>
      </c>
      <c r="J130" s="62">
        <v>0</v>
      </c>
      <c r="K130" s="62">
        <v>0</v>
      </c>
      <c r="L130" s="62">
        <v>0</v>
      </c>
      <c r="M130" s="62">
        <v>0</v>
      </c>
      <c r="N130" s="62">
        <v>0</v>
      </c>
      <c r="O130" s="62">
        <v>0</v>
      </c>
      <c r="P130" s="62">
        <v>0</v>
      </c>
      <c r="Q130" s="62">
        <v>0</v>
      </c>
      <c r="R130" s="62">
        <v>0</v>
      </c>
      <c r="S130" s="62">
        <v>0</v>
      </c>
      <c r="T130" s="1">
        <v>4113</v>
      </c>
      <c r="U130" s="1">
        <v>497</v>
      </c>
      <c r="V130" s="1">
        <f>U130/T130*100</f>
        <v>12.083637247751033</v>
      </c>
      <c r="W130" s="1">
        <f>(G130+I130+K130)*V130%</f>
        <v>497</v>
      </c>
      <c r="X130" s="1">
        <f>U130-W130</f>
        <v>0</v>
      </c>
    </row>
    <row r="131" spans="1:27" ht="24.75" customHeight="1" x14ac:dyDescent="0.2">
      <c r="A131" s="35">
        <v>2</v>
      </c>
      <c r="B131" s="18" t="s">
        <v>69</v>
      </c>
      <c r="C131" s="46">
        <v>975</v>
      </c>
      <c r="D131" s="47">
        <v>3553</v>
      </c>
      <c r="E131" s="47">
        <v>1906</v>
      </c>
      <c r="F131" s="62">
        <v>975</v>
      </c>
      <c r="G131" s="62">
        <v>3553</v>
      </c>
      <c r="H131" s="62">
        <v>0</v>
      </c>
      <c r="I131" s="62">
        <v>0</v>
      </c>
      <c r="J131" s="62">
        <v>0</v>
      </c>
      <c r="K131" s="62">
        <v>0</v>
      </c>
      <c r="L131" s="62">
        <v>0</v>
      </c>
      <c r="M131" s="62">
        <v>0</v>
      </c>
      <c r="N131" s="62">
        <v>0</v>
      </c>
      <c r="O131" s="62">
        <v>0</v>
      </c>
      <c r="P131" s="62">
        <v>0</v>
      </c>
      <c r="Q131" s="62">
        <v>0</v>
      </c>
      <c r="R131" s="62">
        <v>0</v>
      </c>
      <c r="S131" s="62">
        <v>0</v>
      </c>
      <c r="T131" s="1">
        <v>3553</v>
      </c>
      <c r="U131" s="1">
        <v>472</v>
      </c>
      <c r="V131" s="1">
        <f t="shared" ref="V131:V148" si="7">U131/T131*100</f>
        <v>13.284548269068393</v>
      </c>
      <c r="W131" s="1">
        <f t="shared" ref="W131:W148" si="8">(G131+I131+K131)*V131%</f>
        <v>472.00000000000006</v>
      </c>
      <c r="X131" s="1">
        <f t="shared" ref="X131:X148" si="9">U131-W131</f>
        <v>0</v>
      </c>
    </row>
    <row r="132" spans="1:27" ht="24.75" customHeight="1" x14ac:dyDescent="0.2">
      <c r="A132" s="35">
        <v>3</v>
      </c>
      <c r="B132" s="18" t="s">
        <v>85</v>
      </c>
      <c r="C132" s="46">
        <v>1661</v>
      </c>
      <c r="D132" s="47">
        <v>6273</v>
      </c>
      <c r="E132" s="47">
        <v>3438</v>
      </c>
      <c r="F132" s="62">
        <v>1661</v>
      </c>
      <c r="G132" s="62">
        <v>6273</v>
      </c>
      <c r="H132" s="62">
        <v>0</v>
      </c>
      <c r="I132" s="62">
        <v>0</v>
      </c>
      <c r="J132" s="62">
        <v>0</v>
      </c>
      <c r="K132" s="62">
        <v>0</v>
      </c>
      <c r="L132" s="62">
        <v>0</v>
      </c>
      <c r="M132" s="62">
        <v>0</v>
      </c>
      <c r="N132" s="62">
        <v>0</v>
      </c>
      <c r="O132" s="62">
        <v>0</v>
      </c>
      <c r="P132" s="62">
        <v>0</v>
      </c>
      <c r="Q132" s="62">
        <v>0</v>
      </c>
      <c r="R132" s="62">
        <v>0</v>
      </c>
      <c r="S132" s="62">
        <v>0</v>
      </c>
      <c r="T132" s="1">
        <v>6273</v>
      </c>
      <c r="U132" s="1">
        <v>837</v>
      </c>
      <c r="V132" s="1">
        <f t="shared" si="7"/>
        <v>13.342898134863701</v>
      </c>
      <c r="W132" s="1">
        <f t="shared" si="8"/>
        <v>837</v>
      </c>
      <c r="X132" s="1">
        <f t="shared" si="9"/>
        <v>0</v>
      </c>
    </row>
    <row r="133" spans="1:27" ht="24.75" customHeight="1" x14ac:dyDescent="0.2">
      <c r="A133" s="35">
        <v>4</v>
      </c>
      <c r="B133" s="18" t="s">
        <v>55</v>
      </c>
      <c r="C133" s="46">
        <v>1275</v>
      </c>
      <c r="D133" s="47">
        <v>4981</v>
      </c>
      <c r="E133" s="47">
        <v>2718</v>
      </c>
      <c r="F133" s="62">
        <v>1275</v>
      </c>
      <c r="G133" s="62">
        <v>4981</v>
      </c>
      <c r="H133" s="62">
        <v>0</v>
      </c>
      <c r="I133" s="62">
        <v>0</v>
      </c>
      <c r="J133" s="62">
        <v>0</v>
      </c>
      <c r="K133" s="62">
        <v>0</v>
      </c>
      <c r="L133" s="62">
        <v>0</v>
      </c>
      <c r="M133" s="62">
        <v>0</v>
      </c>
      <c r="N133" s="62">
        <v>0</v>
      </c>
      <c r="O133" s="62">
        <v>0</v>
      </c>
      <c r="P133" s="62">
        <v>0</v>
      </c>
      <c r="Q133" s="62">
        <v>0</v>
      </c>
      <c r="R133" s="62">
        <v>0</v>
      </c>
      <c r="S133" s="62">
        <v>0</v>
      </c>
      <c r="T133" s="1">
        <v>4981</v>
      </c>
      <c r="U133" s="1">
        <v>589</v>
      </c>
      <c r="V133" s="1">
        <f t="shared" si="7"/>
        <v>11.824934752057819</v>
      </c>
      <c r="W133" s="1">
        <f t="shared" si="8"/>
        <v>589</v>
      </c>
      <c r="X133" s="1">
        <f t="shared" si="9"/>
        <v>0</v>
      </c>
    </row>
    <row r="134" spans="1:27" ht="24.75" customHeight="1" x14ac:dyDescent="0.2">
      <c r="A134" s="35">
        <v>5</v>
      </c>
      <c r="B134" s="18" t="s">
        <v>86</v>
      </c>
      <c r="C134" s="46">
        <v>1209</v>
      </c>
      <c r="D134" s="47">
        <v>4825</v>
      </c>
      <c r="E134" s="47">
        <v>2625</v>
      </c>
      <c r="F134" s="62">
        <v>1209</v>
      </c>
      <c r="G134" s="62">
        <v>4825</v>
      </c>
      <c r="H134" s="62">
        <v>0</v>
      </c>
      <c r="I134" s="62">
        <v>0</v>
      </c>
      <c r="J134" s="62">
        <v>0</v>
      </c>
      <c r="K134" s="62">
        <v>0</v>
      </c>
      <c r="L134" s="62">
        <v>0</v>
      </c>
      <c r="M134" s="62">
        <v>0</v>
      </c>
      <c r="N134" s="62">
        <v>0</v>
      </c>
      <c r="O134" s="62">
        <v>0</v>
      </c>
      <c r="P134" s="62">
        <v>0</v>
      </c>
      <c r="Q134" s="62">
        <v>0</v>
      </c>
      <c r="R134" s="62">
        <v>0</v>
      </c>
      <c r="S134" s="62">
        <v>0</v>
      </c>
      <c r="T134" s="1">
        <v>4825</v>
      </c>
      <c r="U134" s="1">
        <v>610</v>
      </c>
      <c r="V134" s="1">
        <f t="shared" si="7"/>
        <v>12.642487046632125</v>
      </c>
      <c r="W134" s="1">
        <f t="shared" si="8"/>
        <v>610</v>
      </c>
      <c r="X134" s="1">
        <f t="shared" si="9"/>
        <v>0</v>
      </c>
    </row>
    <row r="135" spans="1:27" ht="24.75" customHeight="1" x14ac:dyDescent="0.2">
      <c r="A135" s="35">
        <v>6</v>
      </c>
      <c r="B135" s="18" t="s">
        <v>84</v>
      </c>
      <c r="C135" s="46">
        <v>2310</v>
      </c>
      <c r="D135" s="47">
        <v>8320</v>
      </c>
      <c r="E135" s="47">
        <v>4440</v>
      </c>
      <c r="F135" s="62">
        <v>2310</v>
      </c>
      <c r="G135" s="62">
        <v>8320</v>
      </c>
      <c r="H135" s="62">
        <v>0</v>
      </c>
      <c r="I135" s="62">
        <v>0</v>
      </c>
      <c r="J135" s="62">
        <v>0</v>
      </c>
      <c r="K135" s="62">
        <v>0</v>
      </c>
      <c r="L135" s="62">
        <v>0</v>
      </c>
      <c r="M135" s="62">
        <v>0</v>
      </c>
      <c r="N135" s="62">
        <v>0</v>
      </c>
      <c r="O135" s="62">
        <v>0</v>
      </c>
      <c r="P135" s="62">
        <v>0</v>
      </c>
      <c r="Q135" s="62">
        <v>0</v>
      </c>
      <c r="R135" s="62">
        <v>0</v>
      </c>
      <c r="S135" s="62">
        <v>0</v>
      </c>
      <c r="T135" s="1">
        <v>8320</v>
      </c>
      <c r="U135" s="1">
        <v>1131</v>
      </c>
      <c r="V135" s="1">
        <f t="shared" si="7"/>
        <v>13.593749999999998</v>
      </c>
      <c r="W135" s="1">
        <f t="shared" si="8"/>
        <v>1131</v>
      </c>
      <c r="X135" s="1">
        <f t="shared" si="9"/>
        <v>0</v>
      </c>
    </row>
    <row r="136" spans="1:27" ht="24.75" customHeight="1" x14ac:dyDescent="0.2">
      <c r="A136" s="35">
        <v>7</v>
      </c>
      <c r="B136" s="18" t="s">
        <v>91</v>
      </c>
      <c r="C136" s="46">
        <v>3250</v>
      </c>
      <c r="D136" s="47">
        <v>12324</v>
      </c>
      <c r="E136" s="47">
        <v>6218</v>
      </c>
      <c r="F136" s="62">
        <v>0</v>
      </c>
      <c r="G136" s="62">
        <v>0</v>
      </c>
      <c r="H136" s="62">
        <v>0</v>
      </c>
      <c r="I136" s="62">
        <v>0</v>
      </c>
      <c r="J136" s="62">
        <v>0</v>
      </c>
      <c r="K136" s="62">
        <v>0</v>
      </c>
      <c r="L136" s="62">
        <v>165</v>
      </c>
      <c r="M136" s="62">
        <v>679</v>
      </c>
      <c r="N136" s="62">
        <v>1947</v>
      </c>
      <c r="O136" s="62">
        <v>7372</v>
      </c>
      <c r="P136" s="62">
        <v>1133</v>
      </c>
      <c r="Q136" s="62">
        <v>4268</v>
      </c>
      <c r="R136" s="62">
        <v>5</v>
      </c>
      <c r="S136" s="62">
        <v>5</v>
      </c>
      <c r="T136" s="1">
        <v>12324</v>
      </c>
      <c r="U136" s="1">
        <v>1777</v>
      </c>
      <c r="V136" s="1">
        <f t="shared" si="7"/>
        <v>14.419019798766634</v>
      </c>
      <c r="W136" s="1">
        <f t="shared" si="8"/>
        <v>0</v>
      </c>
      <c r="X136" s="1">
        <f t="shared" si="9"/>
        <v>1777</v>
      </c>
    </row>
    <row r="137" spans="1:27" ht="24.75" customHeight="1" x14ac:dyDescent="0.2">
      <c r="A137" s="35">
        <v>8</v>
      </c>
      <c r="B137" s="18" t="s">
        <v>92</v>
      </c>
      <c r="C137" s="46">
        <v>1034</v>
      </c>
      <c r="D137" s="47">
        <v>3896</v>
      </c>
      <c r="E137" s="47">
        <v>2016</v>
      </c>
      <c r="F137" s="62">
        <v>0</v>
      </c>
      <c r="G137" s="62">
        <v>0</v>
      </c>
      <c r="H137" s="62">
        <v>0</v>
      </c>
      <c r="I137" s="62">
        <v>0</v>
      </c>
      <c r="J137" s="62">
        <v>0</v>
      </c>
      <c r="K137" s="62">
        <v>0</v>
      </c>
      <c r="L137" s="62">
        <v>0</v>
      </c>
      <c r="M137" s="62">
        <v>0</v>
      </c>
      <c r="N137" s="62">
        <v>760</v>
      </c>
      <c r="O137" s="62">
        <v>2902</v>
      </c>
      <c r="P137" s="62">
        <v>271</v>
      </c>
      <c r="Q137" s="62">
        <v>991</v>
      </c>
      <c r="R137" s="62">
        <v>3</v>
      </c>
      <c r="S137" s="62">
        <v>3</v>
      </c>
      <c r="T137" s="1">
        <v>3896</v>
      </c>
      <c r="U137" s="1">
        <v>521</v>
      </c>
      <c r="V137" s="1">
        <f t="shared" si="7"/>
        <v>13.372689938398358</v>
      </c>
      <c r="W137" s="1">
        <f t="shared" si="8"/>
        <v>0</v>
      </c>
      <c r="X137" s="1">
        <f t="shared" si="9"/>
        <v>521</v>
      </c>
    </row>
    <row r="138" spans="1:27" ht="24.75" customHeight="1" x14ac:dyDescent="0.2">
      <c r="A138" s="35">
        <v>9</v>
      </c>
      <c r="B138" s="18" t="s">
        <v>93</v>
      </c>
      <c r="C138" s="46">
        <v>1716</v>
      </c>
      <c r="D138" s="47">
        <v>6607</v>
      </c>
      <c r="E138" s="47">
        <v>3370</v>
      </c>
      <c r="F138" s="62">
        <v>0</v>
      </c>
      <c r="G138" s="62">
        <v>0</v>
      </c>
      <c r="H138" s="62">
        <v>0</v>
      </c>
      <c r="I138" s="62">
        <v>0</v>
      </c>
      <c r="J138" s="62">
        <v>0</v>
      </c>
      <c r="K138" s="62">
        <v>0</v>
      </c>
      <c r="L138" s="62">
        <v>0</v>
      </c>
      <c r="M138" s="62">
        <v>0</v>
      </c>
      <c r="N138" s="62">
        <v>1233</v>
      </c>
      <c r="O138" s="62">
        <v>4641</v>
      </c>
      <c r="P138" s="62">
        <v>483</v>
      </c>
      <c r="Q138" s="62">
        <v>1966</v>
      </c>
      <c r="R138" s="62">
        <v>0</v>
      </c>
      <c r="S138" s="62">
        <v>0</v>
      </c>
      <c r="T138" s="1">
        <v>6607</v>
      </c>
      <c r="U138" s="1">
        <v>905</v>
      </c>
      <c r="V138" s="1">
        <f t="shared" si="7"/>
        <v>13.697593461480247</v>
      </c>
      <c r="W138" s="1">
        <f t="shared" si="8"/>
        <v>0</v>
      </c>
      <c r="X138" s="1">
        <f t="shared" si="9"/>
        <v>905</v>
      </c>
    </row>
    <row r="139" spans="1:27" ht="24.75" customHeight="1" x14ac:dyDescent="0.2">
      <c r="A139" s="35">
        <v>10</v>
      </c>
      <c r="B139" s="18" t="s">
        <v>94</v>
      </c>
      <c r="C139" s="46">
        <v>1762</v>
      </c>
      <c r="D139" s="47">
        <v>7541</v>
      </c>
      <c r="E139" s="47">
        <v>3818</v>
      </c>
      <c r="F139" s="62">
        <v>210</v>
      </c>
      <c r="G139" s="62">
        <v>821</v>
      </c>
      <c r="H139" s="62">
        <v>0</v>
      </c>
      <c r="I139" s="62">
        <v>0</v>
      </c>
      <c r="J139" s="62">
        <v>0</v>
      </c>
      <c r="K139" s="62">
        <v>0</v>
      </c>
      <c r="L139" s="62">
        <v>0</v>
      </c>
      <c r="M139" s="62">
        <v>0</v>
      </c>
      <c r="N139" s="62">
        <v>963</v>
      </c>
      <c r="O139" s="62">
        <v>4113</v>
      </c>
      <c r="P139" s="62">
        <v>588</v>
      </c>
      <c r="Q139" s="62">
        <v>2605</v>
      </c>
      <c r="R139" s="62">
        <v>1</v>
      </c>
      <c r="S139" s="62">
        <v>2</v>
      </c>
      <c r="T139" s="1">
        <v>7541</v>
      </c>
      <c r="U139" s="1">
        <v>1032</v>
      </c>
      <c r="V139" s="1">
        <f t="shared" si="7"/>
        <v>13.685187640896432</v>
      </c>
      <c r="W139" s="1">
        <f t="shared" si="8"/>
        <v>112.35539053175971</v>
      </c>
      <c r="X139" s="1">
        <f t="shared" si="9"/>
        <v>919.64460946824033</v>
      </c>
      <c r="AA139" s="1">
        <f>(M139+O139+Q139+S139)*13.7%</f>
        <v>920.63999999999987</v>
      </c>
    </row>
    <row r="140" spans="1:27" ht="24.75" customHeight="1" x14ac:dyDescent="0.2">
      <c r="A140" s="35">
        <v>11</v>
      </c>
      <c r="B140" s="18" t="s">
        <v>67</v>
      </c>
      <c r="C140" s="46">
        <v>1344</v>
      </c>
      <c r="D140" s="47">
        <v>5343</v>
      </c>
      <c r="E140" s="47">
        <v>2689</v>
      </c>
      <c r="F140" s="62">
        <v>0</v>
      </c>
      <c r="G140" s="62">
        <v>0</v>
      </c>
      <c r="H140" s="62">
        <v>0</v>
      </c>
      <c r="I140" s="62">
        <v>0</v>
      </c>
      <c r="J140" s="62">
        <v>0</v>
      </c>
      <c r="K140" s="62">
        <v>0</v>
      </c>
      <c r="L140" s="62">
        <v>18</v>
      </c>
      <c r="M140" s="62">
        <v>69</v>
      </c>
      <c r="N140" s="62">
        <v>877</v>
      </c>
      <c r="O140" s="62">
        <v>3701</v>
      </c>
      <c r="P140" s="62">
        <v>446</v>
      </c>
      <c r="Q140" s="62">
        <v>1564</v>
      </c>
      <c r="R140" s="62">
        <v>3</v>
      </c>
      <c r="S140" s="62">
        <v>9</v>
      </c>
      <c r="T140" s="1">
        <v>5343</v>
      </c>
      <c r="U140" s="1">
        <v>652</v>
      </c>
      <c r="V140" s="1">
        <f t="shared" si="7"/>
        <v>12.202882275874977</v>
      </c>
      <c r="W140" s="1">
        <f t="shared" si="8"/>
        <v>0</v>
      </c>
      <c r="X140" s="1">
        <f t="shared" si="9"/>
        <v>652</v>
      </c>
    </row>
    <row r="141" spans="1:27" ht="24.75" customHeight="1" x14ac:dyDescent="0.2">
      <c r="A141" s="35">
        <v>12</v>
      </c>
      <c r="B141" s="18" t="s">
        <v>90</v>
      </c>
      <c r="C141" s="46">
        <v>3495</v>
      </c>
      <c r="D141" s="47">
        <v>14638</v>
      </c>
      <c r="E141" s="47">
        <v>7461</v>
      </c>
      <c r="F141" s="62">
        <v>0</v>
      </c>
      <c r="G141" s="62">
        <v>0</v>
      </c>
      <c r="H141" s="62">
        <v>0</v>
      </c>
      <c r="I141" s="62">
        <v>0</v>
      </c>
      <c r="J141" s="62">
        <v>0</v>
      </c>
      <c r="K141" s="62">
        <v>0</v>
      </c>
      <c r="L141" s="62">
        <v>18</v>
      </c>
      <c r="M141" s="62">
        <v>91</v>
      </c>
      <c r="N141" s="62">
        <v>1934</v>
      </c>
      <c r="O141" s="62">
        <v>7912</v>
      </c>
      <c r="P141" s="62">
        <v>1539</v>
      </c>
      <c r="Q141" s="62">
        <v>6631</v>
      </c>
      <c r="R141" s="62">
        <v>4</v>
      </c>
      <c r="S141" s="62">
        <v>4</v>
      </c>
      <c r="T141" s="1">
        <v>14638</v>
      </c>
      <c r="U141" s="1">
        <v>2195</v>
      </c>
      <c r="V141" s="1">
        <f t="shared" si="7"/>
        <v>14.995217925946166</v>
      </c>
      <c r="W141" s="1">
        <f t="shared" si="8"/>
        <v>0</v>
      </c>
      <c r="X141" s="1">
        <f t="shared" si="9"/>
        <v>2195</v>
      </c>
    </row>
    <row r="142" spans="1:27" ht="24.75" customHeight="1" x14ac:dyDescent="0.2">
      <c r="A142" s="35">
        <v>13</v>
      </c>
      <c r="B142" s="18" t="s">
        <v>68</v>
      </c>
      <c r="C142" s="46">
        <v>1936</v>
      </c>
      <c r="D142" s="47">
        <v>7676</v>
      </c>
      <c r="E142" s="47">
        <v>3914</v>
      </c>
      <c r="F142" s="62">
        <v>0</v>
      </c>
      <c r="G142" s="62">
        <v>0</v>
      </c>
      <c r="H142" s="63">
        <v>0</v>
      </c>
      <c r="I142" s="62">
        <v>0</v>
      </c>
      <c r="J142" s="62">
        <v>0</v>
      </c>
      <c r="K142" s="62">
        <v>0</v>
      </c>
      <c r="L142" s="62">
        <v>0</v>
      </c>
      <c r="M142" s="62">
        <v>0</v>
      </c>
      <c r="N142" s="62">
        <v>1427</v>
      </c>
      <c r="O142" s="62">
        <v>5613</v>
      </c>
      <c r="P142" s="62">
        <v>509</v>
      </c>
      <c r="Q142" s="62">
        <v>2063</v>
      </c>
      <c r="R142" s="62">
        <v>0</v>
      </c>
      <c r="S142" s="62">
        <v>0</v>
      </c>
      <c r="T142" s="1">
        <v>7676</v>
      </c>
      <c r="U142" s="1">
        <v>1096</v>
      </c>
      <c r="V142" s="1">
        <f t="shared" si="7"/>
        <v>14.278269932256382</v>
      </c>
      <c r="W142" s="1">
        <f t="shared" si="8"/>
        <v>0</v>
      </c>
      <c r="X142" s="1">
        <f t="shared" si="9"/>
        <v>1096</v>
      </c>
    </row>
    <row r="143" spans="1:27" ht="24.75" customHeight="1" x14ac:dyDescent="0.2">
      <c r="A143" s="35">
        <v>14</v>
      </c>
      <c r="B143" s="18" t="s">
        <v>95</v>
      </c>
      <c r="C143" s="46">
        <v>1810</v>
      </c>
      <c r="D143" s="47">
        <v>6985</v>
      </c>
      <c r="E143" s="47">
        <v>3498</v>
      </c>
      <c r="F143" s="62">
        <v>84</v>
      </c>
      <c r="G143" s="62">
        <v>315</v>
      </c>
      <c r="H143" s="62">
        <v>0</v>
      </c>
      <c r="I143" s="62">
        <v>0</v>
      </c>
      <c r="J143" s="62">
        <v>0</v>
      </c>
      <c r="K143" s="62">
        <v>0</v>
      </c>
      <c r="L143" s="62">
        <v>0</v>
      </c>
      <c r="M143" s="62">
        <v>0</v>
      </c>
      <c r="N143" s="62">
        <v>1031</v>
      </c>
      <c r="O143" s="62">
        <v>4216</v>
      </c>
      <c r="P143" s="62">
        <v>695</v>
      </c>
      <c r="Q143" s="62">
        <v>2454</v>
      </c>
      <c r="R143" s="62">
        <v>0</v>
      </c>
      <c r="S143" s="62">
        <v>0</v>
      </c>
      <c r="T143" s="1">
        <v>6985</v>
      </c>
      <c r="U143" s="1">
        <v>965</v>
      </c>
      <c r="V143" s="1">
        <f t="shared" si="7"/>
        <v>13.815318539727988</v>
      </c>
      <c r="W143" s="1">
        <f t="shared" si="8"/>
        <v>43.518253400143166</v>
      </c>
      <c r="X143" s="1">
        <f t="shared" si="9"/>
        <v>921.48174659985682</v>
      </c>
    </row>
    <row r="144" spans="1:27" ht="24.75" customHeight="1" x14ac:dyDescent="0.2">
      <c r="A144" s="35">
        <v>15</v>
      </c>
      <c r="B144" s="18" t="s">
        <v>96</v>
      </c>
      <c r="C144" s="46">
        <v>2205</v>
      </c>
      <c r="D144" s="47">
        <v>8658</v>
      </c>
      <c r="E144" s="47">
        <v>4422</v>
      </c>
      <c r="F144" s="62">
        <v>69</v>
      </c>
      <c r="G144" s="62">
        <v>154</v>
      </c>
      <c r="H144" s="62">
        <v>0</v>
      </c>
      <c r="I144" s="62">
        <v>0</v>
      </c>
      <c r="J144" s="62">
        <v>0</v>
      </c>
      <c r="K144" s="62">
        <v>0</v>
      </c>
      <c r="L144" s="62">
        <v>0</v>
      </c>
      <c r="M144" s="62">
        <v>0</v>
      </c>
      <c r="N144" s="62">
        <v>1605</v>
      </c>
      <c r="O144" s="62">
        <v>6680</v>
      </c>
      <c r="P144" s="62">
        <v>531</v>
      </c>
      <c r="Q144" s="62">
        <v>1824</v>
      </c>
      <c r="R144" s="62">
        <v>0</v>
      </c>
      <c r="S144" s="62">
        <v>0</v>
      </c>
      <c r="T144" s="1">
        <v>8658</v>
      </c>
      <c r="U144" s="1">
        <v>1264</v>
      </c>
      <c r="V144" s="1">
        <f t="shared" si="7"/>
        <v>14.5992145992146</v>
      </c>
      <c r="W144" s="1">
        <f t="shared" si="8"/>
        <v>22.482790482790485</v>
      </c>
      <c r="X144" s="1">
        <f t="shared" si="9"/>
        <v>1241.5172095172095</v>
      </c>
    </row>
    <row r="145" spans="1:24" ht="24.75" customHeight="1" x14ac:dyDescent="0.2">
      <c r="A145" s="35">
        <v>16</v>
      </c>
      <c r="B145" s="18" t="s">
        <v>97</v>
      </c>
      <c r="C145" s="46">
        <v>3274</v>
      </c>
      <c r="D145" s="47">
        <v>12760</v>
      </c>
      <c r="E145" s="47">
        <v>6360</v>
      </c>
      <c r="F145" s="62">
        <v>0</v>
      </c>
      <c r="G145" s="62">
        <v>0</v>
      </c>
      <c r="H145" s="62">
        <v>0</v>
      </c>
      <c r="I145" s="62">
        <v>0</v>
      </c>
      <c r="J145" s="62">
        <v>0</v>
      </c>
      <c r="K145" s="62">
        <v>0</v>
      </c>
      <c r="L145" s="62">
        <v>0</v>
      </c>
      <c r="M145" s="62">
        <v>0</v>
      </c>
      <c r="N145" s="62">
        <v>2289</v>
      </c>
      <c r="O145" s="62">
        <v>8937</v>
      </c>
      <c r="P145" s="62">
        <v>984</v>
      </c>
      <c r="Q145" s="62">
        <v>3822</v>
      </c>
      <c r="R145" s="62">
        <v>1</v>
      </c>
      <c r="S145" s="62">
        <v>1</v>
      </c>
      <c r="T145" s="1">
        <v>12760</v>
      </c>
      <c r="U145" s="1">
        <v>1795</v>
      </c>
      <c r="V145" s="1">
        <f t="shared" si="7"/>
        <v>14.067398119122258</v>
      </c>
      <c r="W145" s="1">
        <f t="shared" si="8"/>
        <v>0</v>
      </c>
      <c r="X145" s="1">
        <f t="shared" si="9"/>
        <v>1795</v>
      </c>
    </row>
    <row r="146" spans="1:24" ht="24.75" customHeight="1" x14ac:dyDescent="0.2">
      <c r="A146" s="35">
        <v>17</v>
      </c>
      <c r="B146" s="18" t="s">
        <v>98</v>
      </c>
      <c r="C146" s="46">
        <v>3563</v>
      </c>
      <c r="D146" s="47">
        <v>13444</v>
      </c>
      <c r="E146" s="47">
        <v>6765</v>
      </c>
      <c r="F146" s="62">
        <v>0</v>
      </c>
      <c r="G146" s="62">
        <v>0</v>
      </c>
      <c r="H146" s="62">
        <v>0</v>
      </c>
      <c r="I146" s="62">
        <v>0</v>
      </c>
      <c r="J146" s="62">
        <v>0</v>
      </c>
      <c r="K146" s="62">
        <v>0</v>
      </c>
      <c r="L146" s="62">
        <v>25</v>
      </c>
      <c r="M146" s="62">
        <v>99</v>
      </c>
      <c r="N146" s="62">
        <v>2230</v>
      </c>
      <c r="O146" s="62">
        <v>8342</v>
      </c>
      <c r="P146" s="62">
        <v>1308</v>
      </c>
      <c r="Q146" s="62">
        <v>5003</v>
      </c>
      <c r="R146" s="62">
        <v>0</v>
      </c>
      <c r="S146" s="62">
        <v>0</v>
      </c>
      <c r="T146" s="1">
        <v>13444</v>
      </c>
      <c r="U146" s="1">
        <v>1843</v>
      </c>
      <c r="V146" s="1">
        <f t="shared" si="7"/>
        <v>13.708717643558465</v>
      </c>
      <c r="W146" s="1">
        <f t="shared" si="8"/>
        <v>0</v>
      </c>
      <c r="X146" s="1">
        <f t="shared" si="9"/>
        <v>1843</v>
      </c>
    </row>
    <row r="147" spans="1:24" ht="24.75" customHeight="1" x14ac:dyDescent="0.2">
      <c r="A147" s="35">
        <v>18</v>
      </c>
      <c r="B147" s="18" t="s">
        <v>99</v>
      </c>
      <c r="C147" s="46">
        <v>2427</v>
      </c>
      <c r="D147" s="47">
        <v>8501</v>
      </c>
      <c r="E147" s="47">
        <v>4338</v>
      </c>
      <c r="F147" s="62">
        <v>0</v>
      </c>
      <c r="G147" s="62">
        <v>0</v>
      </c>
      <c r="H147" s="62">
        <v>0</v>
      </c>
      <c r="I147" s="62">
        <v>0</v>
      </c>
      <c r="J147" s="62">
        <v>0</v>
      </c>
      <c r="K147" s="62">
        <v>0</v>
      </c>
      <c r="L147" s="62">
        <v>0</v>
      </c>
      <c r="M147" s="62">
        <v>0</v>
      </c>
      <c r="N147" s="62">
        <v>1717</v>
      </c>
      <c r="O147" s="62">
        <v>6139</v>
      </c>
      <c r="P147" s="62">
        <v>705</v>
      </c>
      <c r="Q147" s="62">
        <v>2353</v>
      </c>
      <c r="R147" s="62">
        <v>5</v>
      </c>
      <c r="S147" s="62">
        <v>9</v>
      </c>
      <c r="T147" s="1">
        <v>8501</v>
      </c>
      <c r="U147" s="1">
        <v>1138</v>
      </c>
      <c r="V147" s="1">
        <f t="shared" si="7"/>
        <v>13.386660392894953</v>
      </c>
      <c r="W147" s="1">
        <f t="shared" si="8"/>
        <v>0</v>
      </c>
      <c r="X147" s="1">
        <f t="shared" si="9"/>
        <v>1138</v>
      </c>
    </row>
    <row r="148" spans="1:24" ht="24.75" customHeight="1" x14ac:dyDescent="0.2">
      <c r="A148" s="35">
        <v>19</v>
      </c>
      <c r="B148" s="18" t="s">
        <v>100</v>
      </c>
      <c r="C148" s="46">
        <v>2946</v>
      </c>
      <c r="D148" s="47">
        <v>10765</v>
      </c>
      <c r="E148" s="47">
        <v>5352</v>
      </c>
      <c r="F148" s="62">
        <v>0</v>
      </c>
      <c r="G148" s="62">
        <v>0</v>
      </c>
      <c r="H148" s="62">
        <v>0</v>
      </c>
      <c r="I148" s="62">
        <v>0</v>
      </c>
      <c r="J148" s="62">
        <v>0</v>
      </c>
      <c r="K148" s="62">
        <v>0</v>
      </c>
      <c r="L148" s="64">
        <v>9</v>
      </c>
      <c r="M148" s="64">
        <v>39</v>
      </c>
      <c r="N148" s="64">
        <v>1898</v>
      </c>
      <c r="O148" s="64">
        <v>6859</v>
      </c>
      <c r="P148" s="64">
        <v>1036</v>
      </c>
      <c r="Q148" s="64">
        <v>3858</v>
      </c>
      <c r="R148" s="64">
        <v>3</v>
      </c>
      <c r="S148" s="64">
        <v>9</v>
      </c>
      <c r="T148" s="1">
        <v>10765</v>
      </c>
      <c r="U148" s="1">
        <v>1414</v>
      </c>
      <c r="V148" s="1">
        <f t="shared" si="7"/>
        <v>13.135160241523455</v>
      </c>
      <c r="W148" s="1">
        <f t="shared" si="8"/>
        <v>0</v>
      </c>
      <c r="X148" s="1">
        <f t="shared" si="9"/>
        <v>1414</v>
      </c>
    </row>
    <row r="149" spans="1:24" s="12" customFormat="1" ht="24.75" customHeight="1" x14ac:dyDescent="0.2">
      <c r="A149" s="81" t="s">
        <v>39</v>
      </c>
      <c r="B149" s="81"/>
      <c r="C149" s="40">
        <f>+SUM(C130:C148)</f>
        <v>39113</v>
      </c>
      <c r="D149" s="40">
        <f>+SUM(D130:D148)</f>
        <v>151203</v>
      </c>
      <c r="E149" s="40">
        <f t="shared" ref="E149:S149" si="10">+SUM(E130:E148)</f>
        <v>77633</v>
      </c>
      <c r="F149" s="40">
        <f t="shared" si="10"/>
        <v>8714</v>
      </c>
      <c r="G149" s="40">
        <f t="shared" si="10"/>
        <v>33355</v>
      </c>
      <c r="H149" s="40">
        <f t="shared" si="10"/>
        <v>0</v>
      </c>
      <c r="I149" s="40">
        <f t="shared" si="10"/>
        <v>0</v>
      </c>
      <c r="J149" s="40">
        <f t="shared" si="10"/>
        <v>0</v>
      </c>
      <c r="K149" s="40">
        <f t="shared" si="10"/>
        <v>0</v>
      </c>
      <c r="L149" s="40">
        <f t="shared" si="10"/>
        <v>235</v>
      </c>
      <c r="M149" s="40">
        <f t="shared" si="10"/>
        <v>977</v>
      </c>
      <c r="N149" s="40">
        <f t="shared" si="10"/>
        <v>19911</v>
      </c>
      <c r="O149" s="40">
        <f t="shared" si="10"/>
        <v>77427</v>
      </c>
      <c r="P149" s="40">
        <f t="shared" si="10"/>
        <v>10228</v>
      </c>
      <c r="Q149" s="40">
        <f t="shared" si="10"/>
        <v>39402</v>
      </c>
      <c r="R149" s="40">
        <f t="shared" si="10"/>
        <v>25</v>
      </c>
      <c r="S149" s="40">
        <f t="shared" si="10"/>
        <v>42</v>
      </c>
    </row>
    <row r="150" spans="1:24" ht="20.100000000000001" customHeight="1" x14ac:dyDescent="0.2">
      <c r="A150" s="83" t="s">
        <v>15</v>
      </c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</row>
    <row r="151" spans="1:24" ht="20.100000000000001" customHeight="1" x14ac:dyDescent="0.2">
      <c r="A151" s="35">
        <v>1</v>
      </c>
      <c r="B151" s="18" t="s">
        <v>42</v>
      </c>
      <c r="C151" s="46">
        <v>2929</v>
      </c>
      <c r="D151" s="47">
        <v>9566</v>
      </c>
      <c r="E151" s="47">
        <v>4805</v>
      </c>
      <c r="F151" s="65"/>
      <c r="G151" s="65"/>
      <c r="H151" s="65"/>
      <c r="I151" s="65"/>
      <c r="J151" s="65"/>
      <c r="K151" s="65"/>
      <c r="L151" s="65"/>
      <c r="M151" s="65"/>
      <c r="N151" s="65">
        <v>1869</v>
      </c>
      <c r="O151" s="65">
        <v>6344</v>
      </c>
      <c r="P151" s="65">
        <v>1060</v>
      </c>
      <c r="Q151" s="65">
        <v>3222</v>
      </c>
      <c r="R151" s="65"/>
      <c r="S151" s="65"/>
    </row>
    <row r="152" spans="1:24" ht="20.100000000000001" customHeight="1" x14ac:dyDescent="0.2">
      <c r="A152" s="35">
        <v>2</v>
      </c>
      <c r="B152" s="18" t="s">
        <v>119</v>
      </c>
      <c r="C152" s="46">
        <v>2556</v>
      </c>
      <c r="D152" s="47">
        <v>9222</v>
      </c>
      <c r="E152" s="47">
        <v>4711</v>
      </c>
      <c r="F152" s="65">
        <v>128</v>
      </c>
      <c r="G152" s="65">
        <v>553</v>
      </c>
      <c r="H152" s="65"/>
      <c r="I152" s="65"/>
      <c r="J152" s="65"/>
      <c r="K152" s="65"/>
      <c r="L152" s="65"/>
      <c r="M152" s="65"/>
      <c r="N152" s="65">
        <v>1422</v>
      </c>
      <c r="O152" s="65">
        <v>5231</v>
      </c>
      <c r="P152" s="65">
        <v>1004</v>
      </c>
      <c r="Q152" s="65">
        <v>3436</v>
      </c>
      <c r="R152" s="65">
        <v>2</v>
      </c>
      <c r="S152" s="65">
        <v>2</v>
      </c>
    </row>
    <row r="153" spans="1:24" ht="20.100000000000001" customHeight="1" x14ac:dyDescent="0.2">
      <c r="A153" s="35">
        <v>3</v>
      </c>
      <c r="B153" s="18" t="s">
        <v>43</v>
      </c>
      <c r="C153" s="46">
        <v>2371</v>
      </c>
      <c r="D153" s="47">
        <v>9568</v>
      </c>
      <c r="E153" s="47">
        <v>4705</v>
      </c>
      <c r="F153" s="65"/>
      <c r="G153" s="65"/>
      <c r="H153" s="65"/>
      <c r="I153" s="65"/>
      <c r="J153" s="65"/>
      <c r="K153" s="65"/>
      <c r="L153" s="65"/>
      <c r="M153" s="65"/>
      <c r="N153" s="65">
        <v>1692</v>
      </c>
      <c r="O153" s="65">
        <v>6941</v>
      </c>
      <c r="P153" s="65">
        <v>679</v>
      </c>
      <c r="Q153" s="65">
        <v>2627</v>
      </c>
      <c r="R153" s="65"/>
      <c r="S153" s="65"/>
    </row>
    <row r="154" spans="1:24" ht="20.100000000000001" customHeight="1" x14ac:dyDescent="0.2">
      <c r="A154" s="35">
        <v>4</v>
      </c>
      <c r="B154" s="18" t="s">
        <v>44</v>
      </c>
      <c r="C154" s="46">
        <v>2065</v>
      </c>
      <c r="D154" s="47">
        <v>7007</v>
      </c>
      <c r="E154" s="47">
        <v>3450</v>
      </c>
      <c r="F154" s="65">
        <v>154</v>
      </c>
      <c r="G154" s="65">
        <v>539</v>
      </c>
      <c r="H154" s="65"/>
      <c r="I154" s="65"/>
      <c r="J154" s="65"/>
      <c r="K154" s="65"/>
      <c r="L154" s="65"/>
      <c r="M154" s="65"/>
      <c r="N154" s="65">
        <v>1261</v>
      </c>
      <c r="O154" s="65">
        <v>4053</v>
      </c>
      <c r="P154" s="65">
        <v>650</v>
      </c>
      <c r="Q154" s="65">
        <v>2415</v>
      </c>
      <c r="R154" s="65"/>
      <c r="S154" s="65"/>
    </row>
    <row r="155" spans="1:24" ht="20.100000000000001" customHeight="1" x14ac:dyDescent="0.2">
      <c r="A155" s="35">
        <v>5</v>
      </c>
      <c r="B155" s="18" t="s">
        <v>45</v>
      </c>
      <c r="C155" s="46">
        <v>2144</v>
      </c>
      <c r="D155" s="47">
        <v>7499</v>
      </c>
      <c r="E155" s="47">
        <v>3796</v>
      </c>
      <c r="F155" s="65">
        <v>63</v>
      </c>
      <c r="G155" s="65">
        <v>176</v>
      </c>
      <c r="H155" s="65"/>
      <c r="I155" s="65"/>
      <c r="J155" s="65"/>
      <c r="K155" s="65"/>
      <c r="L155" s="65"/>
      <c r="M155" s="65"/>
      <c r="N155" s="65">
        <v>1256</v>
      </c>
      <c r="O155" s="65">
        <v>4138</v>
      </c>
      <c r="P155" s="65">
        <v>825</v>
      </c>
      <c r="Q155" s="65">
        <v>3185</v>
      </c>
      <c r="R155" s="65"/>
      <c r="S155" s="65"/>
    </row>
    <row r="156" spans="1:24" ht="20.100000000000001" customHeight="1" x14ac:dyDescent="0.2">
      <c r="A156" s="35">
        <v>6</v>
      </c>
      <c r="B156" s="18" t="s">
        <v>56</v>
      </c>
      <c r="C156" s="46">
        <v>2598</v>
      </c>
      <c r="D156" s="47">
        <v>9697</v>
      </c>
      <c r="E156" s="47">
        <v>4881</v>
      </c>
      <c r="F156" s="65">
        <v>1164</v>
      </c>
      <c r="G156" s="65">
        <v>4280</v>
      </c>
      <c r="H156" s="65"/>
      <c r="I156" s="65"/>
      <c r="J156" s="65"/>
      <c r="K156" s="65"/>
      <c r="L156" s="65">
        <v>2</v>
      </c>
      <c r="M156" s="65">
        <v>8</v>
      </c>
      <c r="N156" s="65">
        <v>1008</v>
      </c>
      <c r="O156" s="65">
        <v>3833</v>
      </c>
      <c r="P156" s="65">
        <v>424</v>
      </c>
      <c r="Q156" s="65">
        <v>1576</v>
      </c>
      <c r="R156" s="65"/>
      <c r="S156" s="65"/>
    </row>
    <row r="157" spans="1:24" ht="20.100000000000001" customHeight="1" x14ac:dyDescent="0.2">
      <c r="A157" s="35">
        <v>7</v>
      </c>
      <c r="B157" s="18" t="s">
        <v>57</v>
      </c>
      <c r="C157" s="46">
        <v>2543</v>
      </c>
      <c r="D157" s="47">
        <v>9760</v>
      </c>
      <c r="E157" s="47">
        <v>4885</v>
      </c>
      <c r="F157" s="65">
        <v>637</v>
      </c>
      <c r="G157" s="65">
        <v>2434</v>
      </c>
      <c r="H157" s="65"/>
      <c r="I157" s="65"/>
      <c r="J157" s="65"/>
      <c r="K157" s="65"/>
      <c r="L157" s="65"/>
      <c r="M157" s="65"/>
      <c r="N157" s="65">
        <v>1354</v>
      </c>
      <c r="O157" s="65">
        <v>5292</v>
      </c>
      <c r="P157" s="65">
        <v>552</v>
      </c>
      <c r="Q157" s="65">
        <v>2034</v>
      </c>
      <c r="R157" s="65"/>
      <c r="S157" s="65"/>
    </row>
    <row r="158" spans="1:24" ht="20.100000000000001" customHeight="1" x14ac:dyDescent="0.2">
      <c r="A158" s="35">
        <v>8</v>
      </c>
      <c r="B158" s="18" t="s">
        <v>120</v>
      </c>
      <c r="C158" s="46">
        <v>2153</v>
      </c>
      <c r="D158" s="47">
        <v>7756</v>
      </c>
      <c r="E158" s="47">
        <v>3912</v>
      </c>
      <c r="F158" s="65">
        <v>84</v>
      </c>
      <c r="G158" s="65">
        <v>223</v>
      </c>
      <c r="H158" s="65"/>
      <c r="I158" s="65"/>
      <c r="J158" s="65"/>
      <c r="K158" s="66"/>
      <c r="L158" s="65"/>
      <c r="M158" s="65"/>
      <c r="N158" s="65">
        <v>1408</v>
      </c>
      <c r="O158" s="65">
        <v>5230</v>
      </c>
      <c r="P158" s="65">
        <v>661</v>
      </c>
      <c r="Q158" s="65">
        <v>2303</v>
      </c>
      <c r="R158" s="65"/>
      <c r="S158" s="65"/>
    </row>
    <row r="159" spans="1:24" ht="20.100000000000001" customHeight="1" x14ac:dyDescent="0.2">
      <c r="A159" s="35">
        <v>9</v>
      </c>
      <c r="B159" s="18" t="s">
        <v>121</v>
      </c>
      <c r="C159" s="46">
        <v>2213</v>
      </c>
      <c r="D159" s="47">
        <v>8023</v>
      </c>
      <c r="E159" s="47">
        <v>4092</v>
      </c>
      <c r="F159" s="65"/>
      <c r="G159" s="65"/>
      <c r="H159" s="65"/>
      <c r="I159" s="65"/>
      <c r="J159" s="65"/>
      <c r="K159" s="65"/>
      <c r="L159" s="65">
        <v>2</v>
      </c>
      <c r="M159" s="65">
        <v>6</v>
      </c>
      <c r="N159" s="65">
        <v>1365</v>
      </c>
      <c r="O159" s="65">
        <v>4826</v>
      </c>
      <c r="P159" s="65">
        <v>846</v>
      </c>
      <c r="Q159" s="65">
        <v>3191</v>
      </c>
      <c r="R159" s="65"/>
      <c r="S159" s="65"/>
    </row>
    <row r="160" spans="1:24" ht="20.100000000000001" customHeight="1" x14ac:dyDescent="0.2">
      <c r="A160" s="35">
        <v>10</v>
      </c>
      <c r="B160" s="18" t="s">
        <v>58</v>
      </c>
      <c r="C160" s="46">
        <v>2598</v>
      </c>
      <c r="D160" s="47">
        <v>10586</v>
      </c>
      <c r="E160" s="47">
        <v>5273</v>
      </c>
      <c r="F160" s="65"/>
      <c r="G160" s="65"/>
      <c r="H160" s="65"/>
      <c r="I160" s="65"/>
      <c r="J160" s="65"/>
      <c r="K160" s="65"/>
      <c r="L160" s="65"/>
      <c r="M160" s="65"/>
      <c r="N160" s="65">
        <v>1798</v>
      </c>
      <c r="O160" s="65">
        <v>7326</v>
      </c>
      <c r="P160" s="65">
        <v>800</v>
      </c>
      <c r="Q160" s="65">
        <v>3260</v>
      </c>
      <c r="R160" s="65"/>
      <c r="S160" s="65"/>
    </row>
    <row r="161" spans="1:19" ht="20.100000000000001" customHeight="1" x14ac:dyDescent="0.2">
      <c r="A161" s="35">
        <v>11</v>
      </c>
      <c r="B161" s="18" t="s">
        <v>46</v>
      </c>
      <c r="C161" s="46">
        <v>2264</v>
      </c>
      <c r="D161" s="47">
        <v>9517</v>
      </c>
      <c r="E161" s="47">
        <v>4791</v>
      </c>
      <c r="F161" s="65"/>
      <c r="G161" s="65"/>
      <c r="H161" s="65"/>
      <c r="I161" s="65"/>
      <c r="J161" s="65"/>
      <c r="K161" s="65"/>
      <c r="L161" s="65"/>
      <c r="M161" s="65"/>
      <c r="N161" s="65">
        <v>1356</v>
      </c>
      <c r="O161" s="65">
        <v>5399</v>
      </c>
      <c r="P161" s="65">
        <v>908</v>
      </c>
      <c r="Q161" s="65">
        <v>4118</v>
      </c>
      <c r="R161" s="65"/>
      <c r="S161" s="65"/>
    </row>
    <row r="162" spans="1:19" ht="20.100000000000001" customHeight="1" x14ac:dyDescent="0.2">
      <c r="A162" s="35">
        <v>12</v>
      </c>
      <c r="B162" s="18" t="s">
        <v>151</v>
      </c>
      <c r="C162" s="46">
        <v>1252</v>
      </c>
      <c r="D162" s="47">
        <v>4626</v>
      </c>
      <c r="E162" s="47">
        <v>2378</v>
      </c>
      <c r="F162" s="65">
        <v>1252</v>
      </c>
      <c r="G162" s="65">
        <v>4626</v>
      </c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</row>
    <row r="163" spans="1:19" ht="20.100000000000001" customHeight="1" x14ac:dyDescent="0.2">
      <c r="A163" s="35">
        <v>13</v>
      </c>
      <c r="B163" s="18" t="s">
        <v>59</v>
      </c>
      <c r="C163" s="46">
        <v>1361</v>
      </c>
      <c r="D163" s="47">
        <v>5706</v>
      </c>
      <c r="E163" s="47">
        <v>2976</v>
      </c>
      <c r="F163" s="65">
        <v>1361</v>
      </c>
      <c r="G163" s="65">
        <v>5706</v>
      </c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</row>
    <row r="164" spans="1:19" ht="20.100000000000001" customHeight="1" x14ac:dyDescent="0.2">
      <c r="A164" s="35">
        <v>14</v>
      </c>
      <c r="B164" s="18" t="s">
        <v>60</v>
      </c>
      <c r="C164" s="46">
        <v>1329</v>
      </c>
      <c r="D164" s="47">
        <v>5582</v>
      </c>
      <c r="E164" s="47">
        <v>2941</v>
      </c>
      <c r="F164" s="65">
        <v>1329</v>
      </c>
      <c r="G164" s="65">
        <v>5582</v>
      </c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</row>
    <row r="165" spans="1:19" ht="20.100000000000001" customHeight="1" x14ac:dyDescent="0.2">
      <c r="A165" s="35">
        <v>15</v>
      </c>
      <c r="B165" s="18" t="s">
        <v>61</v>
      </c>
      <c r="C165" s="46">
        <v>1404</v>
      </c>
      <c r="D165" s="47">
        <v>5903</v>
      </c>
      <c r="E165" s="47">
        <v>3153</v>
      </c>
      <c r="F165" s="65">
        <v>1404</v>
      </c>
      <c r="G165" s="65">
        <v>5903</v>
      </c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</row>
    <row r="166" spans="1:19" ht="20.100000000000001" customHeight="1" x14ac:dyDescent="0.2">
      <c r="A166" s="35">
        <v>16</v>
      </c>
      <c r="B166" s="18" t="s">
        <v>152</v>
      </c>
      <c r="C166" s="46">
        <v>1480</v>
      </c>
      <c r="D166" s="47">
        <v>6016</v>
      </c>
      <c r="E166" s="47">
        <v>3214</v>
      </c>
      <c r="F166" s="65">
        <v>1480</v>
      </c>
      <c r="G166" s="65">
        <v>6016</v>
      </c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  <c r="S166" s="65"/>
    </row>
    <row r="167" spans="1:19" ht="20.100000000000001" customHeight="1" x14ac:dyDescent="0.2">
      <c r="A167" s="35">
        <v>17</v>
      </c>
      <c r="B167" s="18" t="s">
        <v>62</v>
      </c>
      <c r="C167" s="46">
        <v>1467</v>
      </c>
      <c r="D167" s="47">
        <v>5725</v>
      </c>
      <c r="E167" s="47">
        <v>3101</v>
      </c>
      <c r="F167" s="65">
        <v>1467</v>
      </c>
      <c r="G167" s="65">
        <v>5725</v>
      </c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</row>
    <row r="168" spans="1:19" ht="20.100000000000001" customHeight="1" x14ac:dyDescent="0.2">
      <c r="A168" s="35">
        <v>18</v>
      </c>
      <c r="B168" s="18" t="s">
        <v>153</v>
      </c>
      <c r="C168" s="46">
        <v>2159</v>
      </c>
      <c r="D168" s="47">
        <v>8405</v>
      </c>
      <c r="E168" s="47">
        <v>4425</v>
      </c>
      <c r="F168" s="65">
        <v>2159</v>
      </c>
      <c r="G168" s="65">
        <v>8405</v>
      </c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</row>
    <row r="169" spans="1:19" ht="20.100000000000001" customHeight="1" x14ac:dyDescent="0.2">
      <c r="A169" s="45">
        <v>19</v>
      </c>
      <c r="B169" s="18" t="s">
        <v>81</v>
      </c>
      <c r="C169" s="46">
        <v>3347</v>
      </c>
      <c r="D169" s="47">
        <v>11335</v>
      </c>
      <c r="E169" s="47">
        <v>6016</v>
      </c>
      <c r="F169" s="65">
        <v>3313</v>
      </c>
      <c r="G169" s="65">
        <v>11177</v>
      </c>
      <c r="H169" s="65">
        <v>24</v>
      </c>
      <c r="I169" s="65">
        <v>108</v>
      </c>
      <c r="J169" s="65"/>
      <c r="K169" s="65"/>
      <c r="L169" s="65">
        <v>1</v>
      </c>
      <c r="M169" s="65">
        <v>4</v>
      </c>
      <c r="N169" s="65">
        <v>0</v>
      </c>
      <c r="O169" s="65">
        <v>0</v>
      </c>
      <c r="P169" s="65">
        <v>9</v>
      </c>
      <c r="Q169" s="65">
        <v>46</v>
      </c>
      <c r="R169" s="65"/>
      <c r="S169" s="65"/>
    </row>
    <row r="170" spans="1:19" ht="20.100000000000001" customHeight="1" x14ac:dyDescent="0.2">
      <c r="A170" s="45">
        <v>20</v>
      </c>
      <c r="B170" s="18" t="s">
        <v>63</v>
      </c>
      <c r="C170" s="46">
        <v>1965</v>
      </c>
      <c r="D170" s="47">
        <v>7156</v>
      </c>
      <c r="E170" s="47">
        <v>3617</v>
      </c>
      <c r="F170" s="65">
        <v>1403</v>
      </c>
      <c r="G170" s="65">
        <v>5124</v>
      </c>
      <c r="H170" s="65"/>
      <c r="I170" s="65"/>
      <c r="J170" s="65"/>
      <c r="K170" s="65"/>
      <c r="L170" s="65">
        <v>77</v>
      </c>
      <c r="M170" s="65">
        <v>296</v>
      </c>
      <c r="N170" s="65">
        <v>258</v>
      </c>
      <c r="O170" s="65">
        <v>833</v>
      </c>
      <c r="P170" s="65">
        <v>226</v>
      </c>
      <c r="Q170" s="65">
        <v>901</v>
      </c>
      <c r="R170" s="65">
        <v>1</v>
      </c>
      <c r="S170" s="65">
        <v>2</v>
      </c>
    </row>
    <row r="171" spans="1:19" ht="20.100000000000001" customHeight="1" x14ac:dyDescent="0.2">
      <c r="A171" s="45">
        <v>21</v>
      </c>
      <c r="B171" s="18" t="s">
        <v>47</v>
      </c>
      <c r="C171" s="46">
        <v>2299</v>
      </c>
      <c r="D171" s="47">
        <v>7090</v>
      </c>
      <c r="E171" s="47">
        <v>3369</v>
      </c>
      <c r="F171" s="65"/>
      <c r="G171" s="65"/>
      <c r="H171" s="65"/>
      <c r="I171" s="65"/>
      <c r="J171" s="65"/>
      <c r="K171" s="65"/>
      <c r="L171" s="65">
        <v>20</v>
      </c>
      <c r="M171" s="65">
        <v>35</v>
      </c>
      <c r="N171" s="65">
        <v>1355</v>
      </c>
      <c r="O171" s="65">
        <v>3959</v>
      </c>
      <c r="P171" s="65">
        <v>924</v>
      </c>
      <c r="Q171" s="65">
        <v>3096</v>
      </c>
      <c r="R171" s="65"/>
      <c r="S171" s="65"/>
    </row>
    <row r="172" spans="1:19" ht="20.100000000000001" customHeight="1" x14ac:dyDescent="0.2">
      <c r="A172" s="45">
        <v>22</v>
      </c>
      <c r="B172" s="18" t="s">
        <v>64</v>
      </c>
      <c r="C172" s="46">
        <v>3236</v>
      </c>
      <c r="D172" s="47">
        <v>10029</v>
      </c>
      <c r="E172" s="47">
        <v>4988</v>
      </c>
      <c r="F172" s="65">
        <v>116</v>
      </c>
      <c r="G172" s="65">
        <v>420</v>
      </c>
      <c r="H172" s="65"/>
      <c r="I172" s="65"/>
      <c r="J172" s="65"/>
      <c r="K172" s="65"/>
      <c r="L172" s="65">
        <v>44</v>
      </c>
      <c r="M172" s="65">
        <v>192</v>
      </c>
      <c r="N172" s="65">
        <v>1438</v>
      </c>
      <c r="O172" s="65">
        <v>4463</v>
      </c>
      <c r="P172" s="65">
        <v>1638</v>
      </c>
      <c r="Q172" s="65">
        <v>4954</v>
      </c>
      <c r="R172" s="65"/>
      <c r="S172" s="65"/>
    </row>
    <row r="173" spans="1:19" ht="20.100000000000001" customHeight="1" x14ac:dyDescent="0.2">
      <c r="A173" s="45">
        <v>23</v>
      </c>
      <c r="B173" s="18" t="s">
        <v>184</v>
      </c>
      <c r="C173" s="46">
        <v>2000</v>
      </c>
      <c r="D173" s="47">
        <v>6793</v>
      </c>
      <c r="E173" s="47">
        <v>3416</v>
      </c>
      <c r="F173" s="65"/>
      <c r="G173" s="65"/>
      <c r="H173" s="65"/>
      <c r="I173" s="65"/>
      <c r="J173" s="65"/>
      <c r="K173" s="65"/>
      <c r="L173" s="65"/>
      <c r="M173" s="65"/>
      <c r="N173" s="65">
        <v>1054</v>
      </c>
      <c r="O173" s="65">
        <v>4062</v>
      </c>
      <c r="P173" s="65">
        <v>946</v>
      </c>
      <c r="Q173" s="65">
        <v>2731</v>
      </c>
      <c r="R173" s="65"/>
      <c r="S173" s="65"/>
    </row>
    <row r="174" spans="1:19" ht="20.100000000000001" customHeight="1" x14ac:dyDescent="0.2">
      <c r="A174" s="45">
        <v>24</v>
      </c>
      <c r="B174" s="18" t="s">
        <v>65</v>
      </c>
      <c r="C174" s="46">
        <v>2577</v>
      </c>
      <c r="D174" s="47">
        <v>8290</v>
      </c>
      <c r="E174" s="47">
        <v>4058</v>
      </c>
      <c r="F174" s="65"/>
      <c r="G174" s="65"/>
      <c r="H174" s="65"/>
      <c r="I174" s="65"/>
      <c r="J174" s="65"/>
      <c r="K174" s="65"/>
      <c r="L174" s="65">
        <v>32</v>
      </c>
      <c r="M174" s="65">
        <v>130</v>
      </c>
      <c r="N174" s="65">
        <v>991</v>
      </c>
      <c r="O174" s="65">
        <v>3044</v>
      </c>
      <c r="P174" s="65">
        <v>1554</v>
      </c>
      <c r="Q174" s="65">
        <v>5116</v>
      </c>
      <c r="R174" s="65"/>
      <c r="S174" s="65"/>
    </row>
    <row r="175" spans="1:19" ht="20.100000000000001" customHeight="1" x14ac:dyDescent="0.2">
      <c r="A175" s="45">
        <v>25</v>
      </c>
      <c r="B175" s="18" t="s">
        <v>66</v>
      </c>
      <c r="C175" s="46">
        <v>2738</v>
      </c>
      <c r="D175" s="47">
        <v>9586</v>
      </c>
      <c r="E175" s="47">
        <v>4847</v>
      </c>
      <c r="F175" s="65"/>
      <c r="G175" s="65"/>
      <c r="H175" s="65"/>
      <c r="I175" s="65"/>
      <c r="J175" s="65"/>
      <c r="K175" s="65"/>
      <c r="L175" s="65">
        <v>34</v>
      </c>
      <c r="M175" s="65">
        <v>135</v>
      </c>
      <c r="N175" s="65">
        <v>1469</v>
      </c>
      <c r="O175" s="65">
        <v>5437</v>
      </c>
      <c r="P175" s="65">
        <v>1235</v>
      </c>
      <c r="Q175" s="65">
        <v>4014</v>
      </c>
      <c r="R175" s="65"/>
      <c r="S175" s="65"/>
    </row>
    <row r="176" spans="1:19" ht="20.100000000000001" customHeight="1" x14ac:dyDescent="0.2">
      <c r="A176" s="45">
        <v>26</v>
      </c>
      <c r="B176" s="18" t="s">
        <v>154</v>
      </c>
      <c r="C176" s="46">
        <v>2997</v>
      </c>
      <c r="D176" s="47">
        <v>10440</v>
      </c>
      <c r="E176" s="47">
        <v>5207</v>
      </c>
      <c r="F176" s="65"/>
      <c r="G176" s="65"/>
      <c r="H176" s="65"/>
      <c r="I176" s="65"/>
      <c r="J176" s="65"/>
      <c r="K176" s="65"/>
      <c r="L176" s="65"/>
      <c r="M176" s="65"/>
      <c r="N176" s="65">
        <v>1460</v>
      </c>
      <c r="O176" s="65">
        <v>4825</v>
      </c>
      <c r="P176" s="65">
        <v>1537</v>
      </c>
      <c r="Q176" s="65">
        <v>5615</v>
      </c>
      <c r="R176" s="65"/>
      <c r="S176" s="65"/>
    </row>
    <row r="177" spans="1:19" ht="20.100000000000001" customHeight="1" x14ac:dyDescent="0.2">
      <c r="A177" s="45">
        <v>27</v>
      </c>
      <c r="B177" s="18" t="s">
        <v>155</v>
      </c>
      <c r="C177" s="46">
        <v>2263</v>
      </c>
      <c r="D177" s="47">
        <v>7583</v>
      </c>
      <c r="E177" s="47">
        <v>3877</v>
      </c>
      <c r="F177" s="65">
        <v>2163</v>
      </c>
      <c r="G177" s="65">
        <v>6869</v>
      </c>
      <c r="H177" s="65"/>
      <c r="I177" s="65"/>
      <c r="J177" s="65">
        <v>3</v>
      </c>
      <c r="K177" s="65">
        <v>7</v>
      </c>
      <c r="L177" s="65"/>
      <c r="M177" s="65"/>
      <c r="N177" s="65">
        <v>39</v>
      </c>
      <c r="O177" s="65">
        <v>360</v>
      </c>
      <c r="P177" s="65">
        <v>58</v>
      </c>
      <c r="Q177" s="65">
        <v>347</v>
      </c>
      <c r="R177" s="65"/>
      <c r="S177" s="65"/>
    </row>
    <row r="178" spans="1:19" ht="20.100000000000001" customHeight="1" x14ac:dyDescent="0.2">
      <c r="A178" s="45">
        <v>28</v>
      </c>
      <c r="B178" s="18" t="s">
        <v>156</v>
      </c>
      <c r="C178" s="46">
        <v>2182</v>
      </c>
      <c r="D178" s="47">
        <v>8061</v>
      </c>
      <c r="E178" s="47">
        <v>4064</v>
      </c>
      <c r="F178" s="65"/>
      <c r="G178" s="65"/>
      <c r="H178" s="65"/>
      <c r="I178" s="65"/>
      <c r="J178" s="65"/>
      <c r="K178" s="65"/>
      <c r="L178" s="65"/>
      <c r="M178" s="65"/>
      <c r="N178" s="65">
        <v>1140</v>
      </c>
      <c r="O178" s="65">
        <v>4565</v>
      </c>
      <c r="P178" s="65">
        <v>1042</v>
      </c>
      <c r="Q178" s="65">
        <v>3496</v>
      </c>
      <c r="R178" s="65"/>
      <c r="S178" s="65"/>
    </row>
    <row r="179" spans="1:19" ht="20.100000000000001" customHeight="1" x14ac:dyDescent="0.2">
      <c r="A179" s="45">
        <v>29</v>
      </c>
      <c r="B179" s="18" t="s">
        <v>157</v>
      </c>
      <c r="C179" s="46">
        <v>2593</v>
      </c>
      <c r="D179" s="47">
        <v>8840</v>
      </c>
      <c r="E179" s="47">
        <v>4611</v>
      </c>
      <c r="F179" s="65">
        <v>2585</v>
      </c>
      <c r="G179" s="65">
        <v>8808</v>
      </c>
      <c r="H179" s="65">
        <v>8</v>
      </c>
      <c r="I179" s="65">
        <v>32</v>
      </c>
      <c r="J179" s="65"/>
      <c r="K179" s="65"/>
      <c r="L179" s="65"/>
      <c r="M179" s="65"/>
      <c r="N179" s="65"/>
      <c r="O179" s="65"/>
      <c r="P179" s="65"/>
      <c r="Q179" s="65"/>
      <c r="R179" s="65"/>
      <c r="S179" s="65"/>
    </row>
    <row r="180" spans="1:19" ht="20.100000000000001" customHeight="1" x14ac:dyDescent="0.2">
      <c r="A180" s="45">
        <v>30</v>
      </c>
      <c r="B180" s="18" t="s">
        <v>158</v>
      </c>
      <c r="C180" s="46">
        <v>1715</v>
      </c>
      <c r="D180" s="47">
        <v>6320</v>
      </c>
      <c r="E180" s="47">
        <v>3163</v>
      </c>
      <c r="F180" s="65"/>
      <c r="G180" s="65"/>
      <c r="H180" s="65"/>
      <c r="I180" s="65"/>
      <c r="J180" s="65"/>
      <c r="K180" s="65"/>
      <c r="L180" s="65"/>
      <c r="M180" s="65"/>
      <c r="N180" s="65">
        <v>804</v>
      </c>
      <c r="O180" s="65">
        <v>2920</v>
      </c>
      <c r="P180" s="65">
        <v>911</v>
      </c>
      <c r="Q180" s="65">
        <v>3400</v>
      </c>
      <c r="R180" s="65"/>
      <c r="S180" s="65"/>
    </row>
    <row r="181" spans="1:19" ht="20.100000000000001" customHeight="1" x14ac:dyDescent="0.2">
      <c r="A181" s="45">
        <v>31</v>
      </c>
      <c r="B181" s="18" t="s">
        <v>159</v>
      </c>
      <c r="C181" s="46">
        <v>1854</v>
      </c>
      <c r="D181" s="47">
        <v>6428</v>
      </c>
      <c r="E181" s="47">
        <v>3250</v>
      </c>
      <c r="F181" s="65"/>
      <c r="G181" s="65"/>
      <c r="H181" s="65"/>
      <c r="I181" s="65"/>
      <c r="J181" s="65"/>
      <c r="K181" s="65"/>
      <c r="L181" s="65"/>
      <c r="M181" s="65"/>
      <c r="N181" s="65">
        <v>973</v>
      </c>
      <c r="O181" s="65">
        <v>3534</v>
      </c>
      <c r="P181" s="65">
        <v>881</v>
      </c>
      <c r="Q181" s="65">
        <v>2894</v>
      </c>
      <c r="R181" s="65"/>
      <c r="S181" s="65"/>
    </row>
    <row r="182" spans="1:19" ht="20.100000000000001" customHeight="1" x14ac:dyDescent="0.2">
      <c r="A182" s="45">
        <v>32</v>
      </c>
      <c r="B182" s="18" t="s">
        <v>160</v>
      </c>
      <c r="C182" s="46">
        <v>1408</v>
      </c>
      <c r="D182" s="47">
        <v>4178</v>
      </c>
      <c r="E182" s="47">
        <v>2038</v>
      </c>
      <c r="F182" s="65"/>
      <c r="G182" s="65"/>
      <c r="H182" s="65"/>
      <c r="I182" s="65"/>
      <c r="J182" s="65"/>
      <c r="K182" s="65"/>
      <c r="L182" s="65"/>
      <c r="M182" s="65"/>
      <c r="N182" s="65">
        <v>596</v>
      </c>
      <c r="O182" s="65">
        <v>2234</v>
      </c>
      <c r="P182" s="65">
        <v>812</v>
      </c>
      <c r="Q182" s="65">
        <v>1944</v>
      </c>
      <c r="R182" s="65"/>
      <c r="S182" s="65"/>
    </row>
    <row r="183" spans="1:19" ht="20.100000000000001" customHeight="1" x14ac:dyDescent="0.2">
      <c r="A183" s="50">
        <v>33</v>
      </c>
      <c r="B183" s="51" t="s">
        <v>209</v>
      </c>
      <c r="C183" s="46">
        <v>3843</v>
      </c>
      <c r="D183" s="47">
        <v>12438</v>
      </c>
      <c r="E183" s="47">
        <v>6263</v>
      </c>
      <c r="F183" s="65"/>
      <c r="G183" s="65"/>
      <c r="H183" s="65"/>
      <c r="I183" s="65"/>
      <c r="J183" s="65"/>
      <c r="K183" s="65"/>
      <c r="L183" s="65"/>
      <c r="M183" s="65"/>
      <c r="N183" s="65">
        <v>1624</v>
      </c>
      <c r="O183" s="65">
        <v>5282</v>
      </c>
      <c r="P183" s="65">
        <v>2219</v>
      </c>
      <c r="Q183" s="65">
        <v>7156</v>
      </c>
      <c r="R183" s="65"/>
      <c r="S183" s="65"/>
    </row>
    <row r="184" spans="1:19" ht="20.100000000000001" customHeight="1" x14ac:dyDescent="0.2">
      <c r="A184" s="50">
        <v>34</v>
      </c>
      <c r="B184" s="51" t="s">
        <v>210</v>
      </c>
      <c r="C184" s="46">
        <v>2562</v>
      </c>
      <c r="D184" s="47">
        <v>8238</v>
      </c>
      <c r="E184" s="47">
        <v>4105</v>
      </c>
      <c r="F184" s="65">
        <v>138</v>
      </c>
      <c r="G184" s="65">
        <v>580</v>
      </c>
      <c r="H184" s="65"/>
      <c r="I184" s="65"/>
      <c r="J184" s="65"/>
      <c r="K184" s="65"/>
      <c r="L184" s="65">
        <v>56</v>
      </c>
      <c r="M184" s="65">
        <v>157</v>
      </c>
      <c r="N184" s="65">
        <v>1296</v>
      </c>
      <c r="O184" s="65">
        <v>4154</v>
      </c>
      <c r="P184" s="65">
        <v>1071</v>
      </c>
      <c r="Q184" s="65">
        <v>3346</v>
      </c>
      <c r="R184" s="65">
        <v>1</v>
      </c>
      <c r="S184" s="65">
        <v>1</v>
      </c>
    </row>
    <row r="185" spans="1:19" ht="20.100000000000001" customHeight="1" x14ac:dyDescent="0.2">
      <c r="A185" s="50">
        <v>35</v>
      </c>
      <c r="B185" s="51" t="s">
        <v>211</v>
      </c>
      <c r="C185" s="46">
        <v>1488</v>
      </c>
      <c r="D185" s="47">
        <v>5557</v>
      </c>
      <c r="E185" s="47">
        <v>2761</v>
      </c>
      <c r="F185" s="65"/>
      <c r="G185" s="65"/>
      <c r="H185" s="65"/>
      <c r="I185" s="65"/>
      <c r="J185" s="65"/>
      <c r="K185" s="65"/>
      <c r="L185" s="65"/>
      <c r="M185" s="65"/>
      <c r="N185" s="65">
        <v>573</v>
      </c>
      <c r="O185" s="65">
        <v>2271</v>
      </c>
      <c r="P185" s="65">
        <v>915</v>
      </c>
      <c r="Q185" s="65">
        <v>3286</v>
      </c>
      <c r="R185" s="65"/>
      <c r="S185" s="65"/>
    </row>
    <row r="186" spans="1:19" ht="20.100000000000001" customHeight="1" x14ac:dyDescent="0.2">
      <c r="A186" s="50">
        <v>36</v>
      </c>
      <c r="B186" s="51" t="s">
        <v>212</v>
      </c>
      <c r="C186" s="46">
        <v>2550</v>
      </c>
      <c r="D186" s="47">
        <v>8773</v>
      </c>
      <c r="E186" s="47">
        <v>4435</v>
      </c>
      <c r="F186" s="65"/>
      <c r="G186" s="65"/>
      <c r="H186" s="65"/>
      <c r="I186" s="65"/>
      <c r="J186" s="65"/>
      <c r="K186" s="65"/>
      <c r="L186" s="65"/>
      <c r="M186" s="65"/>
      <c r="N186" s="65">
        <v>1234</v>
      </c>
      <c r="O186" s="65">
        <v>4206</v>
      </c>
      <c r="P186" s="65">
        <v>1316</v>
      </c>
      <c r="Q186" s="65">
        <v>4567</v>
      </c>
      <c r="R186" s="65"/>
      <c r="S186" s="65"/>
    </row>
    <row r="187" spans="1:19" ht="20.100000000000001" customHeight="1" x14ac:dyDescent="0.2">
      <c r="A187" s="50">
        <v>37</v>
      </c>
      <c r="B187" s="51" t="s">
        <v>213</v>
      </c>
      <c r="C187" s="46">
        <v>2702</v>
      </c>
      <c r="D187" s="47">
        <v>8877</v>
      </c>
      <c r="E187" s="47">
        <v>4658</v>
      </c>
      <c r="F187" s="65">
        <v>2631</v>
      </c>
      <c r="G187" s="65">
        <v>8542</v>
      </c>
      <c r="H187" s="65"/>
      <c r="I187" s="65"/>
      <c r="J187" s="65"/>
      <c r="K187" s="65"/>
      <c r="L187" s="65"/>
      <c r="M187" s="65"/>
      <c r="N187" s="65">
        <v>29</v>
      </c>
      <c r="O187" s="65">
        <v>175</v>
      </c>
      <c r="P187" s="65">
        <v>42</v>
      </c>
      <c r="Q187" s="65">
        <v>160</v>
      </c>
      <c r="R187" s="65"/>
      <c r="S187" s="65"/>
    </row>
    <row r="188" spans="1:19" ht="20.100000000000001" customHeight="1" x14ac:dyDescent="0.2">
      <c r="A188" s="50">
        <v>38</v>
      </c>
      <c r="B188" s="51" t="s">
        <v>214</v>
      </c>
      <c r="C188" s="46">
        <v>1407</v>
      </c>
      <c r="D188" s="47">
        <v>4730</v>
      </c>
      <c r="E188" s="47">
        <v>2473</v>
      </c>
      <c r="F188" s="65">
        <v>1397</v>
      </c>
      <c r="G188" s="65">
        <v>4686</v>
      </c>
      <c r="H188" s="65"/>
      <c r="I188" s="65"/>
      <c r="J188" s="65"/>
      <c r="K188" s="65"/>
      <c r="L188" s="65"/>
      <c r="M188" s="65"/>
      <c r="N188" s="65">
        <v>1</v>
      </c>
      <c r="O188" s="65">
        <v>3</v>
      </c>
      <c r="P188" s="65">
        <v>9</v>
      </c>
      <c r="Q188" s="65">
        <v>41</v>
      </c>
      <c r="R188" s="65"/>
      <c r="S188" s="65"/>
    </row>
    <row r="189" spans="1:19" ht="20.100000000000001" customHeight="1" x14ac:dyDescent="0.2">
      <c r="A189" s="50">
        <v>39</v>
      </c>
      <c r="B189" s="51" t="s">
        <v>215</v>
      </c>
      <c r="C189" s="46">
        <v>1720</v>
      </c>
      <c r="D189" s="47">
        <v>6347</v>
      </c>
      <c r="E189" s="47">
        <v>3182</v>
      </c>
      <c r="F189" s="65"/>
      <c r="G189" s="65"/>
      <c r="H189" s="65"/>
      <c r="I189" s="65"/>
      <c r="J189" s="65"/>
      <c r="K189" s="65"/>
      <c r="L189" s="65"/>
      <c r="M189" s="65"/>
      <c r="N189" s="65">
        <v>1022</v>
      </c>
      <c r="O189" s="65">
        <v>3761</v>
      </c>
      <c r="P189" s="65">
        <v>698</v>
      </c>
      <c r="Q189" s="65">
        <v>2586</v>
      </c>
      <c r="R189" s="65"/>
      <c r="S189" s="65"/>
    </row>
    <row r="190" spans="1:19" ht="20.100000000000001" customHeight="1" x14ac:dyDescent="0.2">
      <c r="A190" s="50">
        <v>40</v>
      </c>
      <c r="B190" s="51" t="s">
        <v>216</v>
      </c>
      <c r="C190" s="46">
        <v>2548</v>
      </c>
      <c r="D190" s="47">
        <v>9009</v>
      </c>
      <c r="E190" s="47">
        <v>4539</v>
      </c>
      <c r="F190" s="65"/>
      <c r="G190" s="65"/>
      <c r="H190" s="65"/>
      <c r="I190" s="65"/>
      <c r="J190" s="65"/>
      <c r="K190" s="65"/>
      <c r="L190" s="65"/>
      <c r="M190" s="65"/>
      <c r="N190" s="65">
        <v>1231</v>
      </c>
      <c r="O190" s="65">
        <v>4263</v>
      </c>
      <c r="P190" s="65">
        <v>1317</v>
      </c>
      <c r="Q190" s="65">
        <v>4746</v>
      </c>
      <c r="R190" s="65"/>
      <c r="S190" s="65"/>
    </row>
    <row r="191" spans="1:19" ht="20.100000000000001" customHeight="1" x14ac:dyDescent="0.2">
      <c r="A191" s="50">
        <v>41</v>
      </c>
      <c r="B191" s="51" t="s">
        <v>217</v>
      </c>
      <c r="C191" s="46">
        <v>2156</v>
      </c>
      <c r="D191" s="47">
        <v>7823</v>
      </c>
      <c r="E191" s="47">
        <v>3881</v>
      </c>
      <c r="F191" s="65"/>
      <c r="G191" s="65"/>
      <c r="H191" s="65"/>
      <c r="I191" s="65"/>
      <c r="J191" s="65"/>
      <c r="K191" s="65"/>
      <c r="L191" s="65"/>
      <c r="M191" s="65"/>
      <c r="N191" s="65">
        <v>961</v>
      </c>
      <c r="O191" s="65">
        <v>3426</v>
      </c>
      <c r="P191" s="65">
        <v>1195</v>
      </c>
      <c r="Q191" s="65">
        <v>4397</v>
      </c>
      <c r="R191" s="65"/>
      <c r="S191" s="65"/>
    </row>
    <row r="192" spans="1:19" ht="20.100000000000001" customHeight="1" x14ac:dyDescent="0.2">
      <c r="A192" s="50">
        <v>42</v>
      </c>
      <c r="B192" s="51" t="s">
        <v>218</v>
      </c>
      <c r="C192" s="46">
        <v>1516</v>
      </c>
      <c r="D192" s="47">
        <v>5505</v>
      </c>
      <c r="E192" s="47">
        <v>2739</v>
      </c>
      <c r="F192" s="65"/>
      <c r="G192" s="65"/>
      <c r="H192" s="65"/>
      <c r="I192" s="65"/>
      <c r="J192" s="65"/>
      <c r="K192" s="65"/>
      <c r="L192" s="65"/>
      <c r="M192" s="65"/>
      <c r="N192" s="65">
        <v>861</v>
      </c>
      <c r="O192" s="65">
        <v>3204</v>
      </c>
      <c r="P192" s="65">
        <v>655</v>
      </c>
      <c r="Q192" s="65">
        <v>2301</v>
      </c>
      <c r="R192" s="65"/>
      <c r="S192" s="65"/>
    </row>
    <row r="193" spans="1:19" ht="20.100000000000001" customHeight="1" x14ac:dyDescent="0.2">
      <c r="A193" s="50">
        <v>43</v>
      </c>
      <c r="B193" s="51" t="s">
        <v>219</v>
      </c>
      <c r="C193" s="46">
        <v>1580</v>
      </c>
      <c r="D193" s="47">
        <v>6113</v>
      </c>
      <c r="E193" s="47">
        <v>3115</v>
      </c>
      <c r="F193" s="65"/>
      <c r="G193" s="65"/>
      <c r="H193" s="65"/>
      <c r="I193" s="65"/>
      <c r="J193" s="65"/>
      <c r="K193" s="65"/>
      <c r="L193" s="65"/>
      <c r="M193" s="65"/>
      <c r="N193" s="65">
        <v>788</v>
      </c>
      <c r="O193" s="65">
        <v>2947</v>
      </c>
      <c r="P193" s="65">
        <v>792</v>
      </c>
      <c r="Q193" s="65">
        <v>3166</v>
      </c>
      <c r="R193" s="65"/>
      <c r="S193" s="65"/>
    </row>
    <row r="194" spans="1:19" s="12" customFormat="1" ht="12.75" x14ac:dyDescent="0.2">
      <c r="A194" s="81" t="s">
        <v>48</v>
      </c>
      <c r="B194" s="81"/>
      <c r="C194" s="34">
        <f t="shared" ref="C194:S194" si="11">+SUM(C151:C193)</f>
        <v>94132</v>
      </c>
      <c r="D194" s="34">
        <f t="shared" si="11"/>
        <v>335703</v>
      </c>
      <c r="E194" s="34">
        <f t="shared" si="11"/>
        <v>170161</v>
      </c>
      <c r="F194" s="34">
        <f t="shared" si="11"/>
        <v>26428</v>
      </c>
      <c r="G194" s="34">
        <f t="shared" si="11"/>
        <v>96374</v>
      </c>
      <c r="H194" s="34">
        <f t="shared" si="11"/>
        <v>32</v>
      </c>
      <c r="I194" s="34">
        <f t="shared" si="11"/>
        <v>140</v>
      </c>
      <c r="J194" s="34">
        <f t="shared" si="11"/>
        <v>3</v>
      </c>
      <c r="K194" s="34">
        <f t="shared" si="11"/>
        <v>7</v>
      </c>
      <c r="L194" s="34">
        <f t="shared" si="11"/>
        <v>268</v>
      </c>
      <c r="M194" s="34">
        <f t="shared" si="11"/>
        <v>963</v>
      </c>
      <c r="N194" s="34">
        <f t="shared" si="11"/>
        <v>36986</v>
      </c>
      <c r="O194" s="34">
        <f t="shared" si="11"/>
        <v>132541</v>
      </c>
      <c r="P194" s="34">
        <f t="shared" si="11"/>
        <v>30411</v>
      </c>
      <c r="Q194" s="34">
        <f t="shared" si="11"/>
        <v>105673</v>
      </c>
      <c r="R194" s="34">
        <f t="shared" si="11"/>
        <v>4</v>
      </c>
      <c r="S194" s="34">
        <f t="shared" si="11"/>
        <v>5</v>
      </c>
    </row>
    <row r="195" spans="1:19" ht="20.100000000000001" customHeight="1" x14ac:dyDescent="0.2">
      <c r="A195" s="84" t="s">
        <v>49</v>
      </c>
      <c r="B195" s="84"/>
      <c r="C195" s="42">
        <f>+C35+C128+C124+C65+C75+C194+C97+C28+C149</f>
        <v>414292</v>
      </c>
      <c r="D195" s="42">
        <f t="shared" ref="D195:S195" si="12">+D35+D128+D124+D65+D75+D194+D97+D28+D149</f>
        <v>1499140</v>
      </c>
      <c r="E195" s="42">
        <f t="shared" si="12"/>
        <v>774410</v>
      </c>
      <c r="F195" s="42">
        <f t="shared" si="12"/>
        <v>204269</v>
      </c>
      <c r="G195" s="41">
        <f t="shared" si="12"/>
        <v>740765</v>
      </c>
      <c r="H195" s="41">
        <f t="shared" si="12"/>
        <v>1957</v>
      </c>
      <c r="I195" s="41">
        <f t="shared" si="12"/>
        <v>7185</v>
      </c>
      <c r="J195" s="41">
        <f t="shared" si="12"/>
        <v>17</v>
      </c>
      <c r="K195" s="41">
        <f t="shared" si="12"/>
        <v>33</v>
      </c>
      <c r="L195" s="41">
        <f t="shared" si="12"/>
        <v>1703</v>
      </c>
      <c r="M195" s="41">
        <f t="shared" si="12"/>
        <v>6302</v>
      </c>
      <c r="N195" s="41">
        <f t="shared" si="12"/>
        <v>113491</v>
      </c>
      <c r="O195" s="41">
        <f t="shared" si="12"/>
        <v>417845</v>
      </c>
      <c r="P195" s="41">
        <f t="shared" si="12"/>
        <v>92757</v>
      </c>
      <c r="Q195" s="41">
        <f t="shared" si="12"/>
        <v>326810</v>
      </c>
      <c r="R195" s="41">
        <f t="shared" si="12"/>
        <v>98</v>
      </c>
      <c r="S195" s="41">
        <f t="shared" si="12"/>
        <v>200</v>
      </c>
    </row>
    <row r="196" spans="1:19" ht="20.100000000000001" customHeight="1" x14ac:dyDescent="0.2">
      <c r="A196" s="43"/>
      <c r="B196" s="43"/>
      <c r="C196" s="43"/>
      <c r="D196" s="44"/>
      <c r="F196" s="44"/>
      <c r="G196" s="44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</row>
    <row r="197" spans="1:19" ht="12.75" x14ac:dyDescent="0.2">
      <c r="A197" s="82" t="s">
        <v>16</v>
      </c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</row>
  </sheetData>
  <autoFilter ref="A5:S197" xr:uid="{00000000-0009-0000-0000-000001000000}"/>
  <mergeCells count="41">
    <mergeCell ref="F29:S29"/>
    <mergeCell ref="A149:B149"/>
    <mergeCell ref="A6:E6"/>
    <mergeCell ref="F6:S6"/>
    <mergeCell ref="A97:B97"/>
    <mergeCell ref="A129:E129"/>
    <mergeCell ref="F129:S129"/>
    <mergeCell ref="A28:B28"/>
    <mergeCell ref="A35:B35"/>
    <mergeCell ref="A125:E125"/>
    <mergeCell ref="F125:S125"/>
    <mergeCell ref="A128:B128"/>
    <mergeCell ref="A29:E29"/>
    <mergeCell ref="A36:E36"/>
    <mergeCell ref="F36:S36"/>
    <mergeCell ref="A65:B65"/>
    <mergeCell ref="A1:S1"/>
    <mergeCell ref="A3:A5"/>
    <mergeCell ref="F3:K3"/>
    <mergeCell ref="L3:S3"/>
    <mergeCell ref="F4:G4"/>
    <mergeCell ref="H4:I4"/>
    <mergeCell ref="J4:K4"/>
    <mergeCell ref="L4:M4"/>
    <mergeCell ref="N4:O4"/>
    <mergeCell ref="P4:Q4"/>
    <mergeCell ref="R4:S4"/>
    <mergeCell ref="O2:S2"/>
    <mergeCell ref="A66:E66"/>
    <mergeCell ref="F66:S66"/>
    <mergeCell ref="A75:B75"/>
    <mergeCell ref="A98:E98"/>
    <mergeCell ref="F98:S98"/>
    <mergeCell ref="A76:E76"/>
    <mergeCell ref="F76:S76"/>
    <mergeCell ref="A124:B124"/>
    <mergeCell ref="A197:S197"/>
    <mergeCell ref="A150:E150"/>
    <mergeCell ref="F150:S150"/>
    <mergeCell ref="A194:B194"/>
    <mergeCell ref="A195:B195"/>
  </mergeCells>
  <pageMargins left="0.78740157480314965" right="0.78740157480314965" top="1.1811023622047245" bottom="0.59055118110236227" header="0.51181102362204722" footer="0.51181102362204722"/>
  <pageSetup paperSize="9" scale="79" orientation="landscape" r:id="rId1"/>
  <headerFooter alignWithMargins="0"/>
  <rowBreaks count="5" manualBreakCount="5">
    <brk id="35" max="17" man="1"/>
    <brk id="65" max="17" man="1"/>
    <brk id="97" max="17" man="1"/>
    <brk id="128" max="17" man="1"/>
    <brk id="159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Өрх, хүн амын тоо, дүүргээр</vt:lpstr>
      <vt:lpstr>Өрх, хүн амын тоо, хороогоор</vt:lpstr>
      <vt:lpstr>'Өрх, хүн амын тоо, хороогоор'!Print_Area</vt:lpstr>
      <vt:lpstr>'Өрх, хүн амын тоо, хороогоор'!Print_Titles</vt:lpstr>
    </vt:vector>
  </TitlesOfParts>
  <Company>ub.pmis.gov.mn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ub0903</dc:creator>
  <cp:lastModifiedBy>Nandintsetseg</cp:lastModifiedBy>
  <cp:lastPrinted>2020-11-27T08:20:11Z</cp:lastPrinted>
  <dcterms:created xsi:type="dcterms:W3CDTF">2004-12-09T07:12:07Z</dcterms:created>
  <dcterms:modified xsi:type="dcterms:W3CDTF">2021-04-06T15:04:06Z</dcterms:modified>
</cp:coreProperties>
</file>